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2000" activeTab="1"/>
  </bookViews>
  <sheets>
    <sheet name="ინფორმ. გაცემული სარგოს შესახებ" sheetId="9" r:id="rId1"/>
    <sheet name="ინფორმაცია მივლინებების" sheetId="2" r:id="rId2"/>
    <sheet name="ბალანზე რიცხული ავტოტრანსპორტი" sheetId="3" r:id="rId3"/>
    <sheet name="რეკლამა" sheetId="5" r:id="rId4"/>
    <sheet name="ავტოსატრ.საშ.ზე გაწეული ხარჯები" sheetId="6" r:id="rId5"/>
    <sheet name="სატელეფონო საუბრებზე გაწეული ხა" sheetId="7" r:id="rId6"/>
    <sheet name="ბალანსზე რიცხული უძრავი ქონება" sheetId="2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9" l="1"/>
  <c r="F15" i="9"/>
  <c r="C15" i="9"/>
  <c r="H15" i="9" s="1"/>
  <c r="C14" i="9"/>
  <c r="H14" i="9" s="1"/>
  <c r="F13" i="9"/>
  <c r="H13" i="9" s="1"/>
  <c r="C13" i="9"/>
  <c r="C12" i="9"/>
  <c r="H12" i="9" s="1"/>
  <c r="H11" i="9"/>
  <c r="H10" i="9"/>
  <c r="H9" i="9"/>
  <c r="H8" i="9"/>
  <c r="D8" i="9"/>
  <c r="C8" i="9"/>
  <c r="H7" i="9"/>
  <c r="H6" i="9"/>
  <c r="H5" i="9"/>
  <c r="H4" i="9"/>
  <c r="I9" i="2"/>
  <c r="H9" i="2"/>
  <c r="G9" i="2"/>
  <c r="F9" i="2"/>
  <c r="E9" i="2"/>
  <c r="D9" i="2"/>
  <c r="C9" i="2"/>
  <c r="B9" i="2"/>
  <c r="J8" i="2"/>
  <c r="J7" i="2"/>
  <c r="J6" i="2"/>
  <c r="J5" i="2"/>
  <c r="J9" i="2" s="1"/>
  <c r="C17" i="5"/>
  <c r="D17" i="5" s="1"/>
  <c r="C16" i="5"/>
  <c r="D16" i="5" s="1"/>
  <c r="C15" i="5"/>
  <c r="D15" i="5" s="1"/>
  <c r="C14" i="5"/>
  <c r="D14" i="5" s="1"/>
  <c r="D13" i="5"/>
  <c r="D12" i="5"/>
  <c r="D11" i="5"/>
  <c r="D10" i="5"/>
  <c r="D9" i="5"/>
  <c r="D8" i="5"/>
  <c r="D7" i="5"/>
  <c r="D6" i="5"/>
  <c r="F8" i="6"/>
  <c r="E8" i="6"/>
  <c r="D8" i="6"/>
  <c r="C8" i="6"/>
  <c r="B8" i="6"/>
  <c r="F7" i="6"/>
  <c r="F6" i="6"/>
  <c r="F5" i="6"/>
  <c r="F4" i="6"/>
  <c r="E14" i="7"/>
  <c r="D14" i="7"/>
  <c r="C14" i="7"/>
  <c r="D13" i="7"/>
  <c r="C13" i="7"/>
  <c r="E13" i="7" s="1"/>
  <c r="D12" i="7"/>
  <c r="C12" i="7"/>
  <c r="E12" i="7" s="1"/>
  <c r="E11" i="7"/>
  <c r="D11" i="7"/>
  <c r="C11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<sst xmlns="http://schemas.openxmlformats.org/spreadsheetml/2006/main" count="136" uniqueCount="71">
  <si>
    <t>დასახელება</t>
  </si>
  <si>
    <t>თანამდებობის პირები</t>
  </si>
  <si>
    <t>სხვა დანარჩენი თანამშრომელი</t>
  </si>
  <si>
    <t>სულ</t>
  </si>
  <si>
    <t>I კვარტალი</t>
  </si>
  <si>
    <t>II კვარტალი</t>
  </si>
  <si>
    <t>III კვარტალი</t>
  </si>
  <si>
    <t>IV კვარტალი</t>
  </si>
  <si>
    <t>დანამატი</t>
  </si>
  <si>
    <t>პრემია</t>
  </si>
  <si>
    <t>სულ:</t>
  </si>
  <si>
    <t>გამოშვების წელი</t>
  </si>
  <si>
    <t>ნომერი</t>
  </si>
  <si>
    <t>ავტომანქანა Volvo S60</t>
  </si>
  <si>
    <t>GG312EG</t>
  </si>
  <si>
    <t>ავტომანქანა Renault Duster</t>
  </si>
  <si>
    <t>DD351SS</t>
  </si>
  <si>
    <t>DD352SS</t>
  </si>
  <si>
    <t>ავტომანქანა Ford Fiesta</t>
  </si>
  <si>
    <t>AC810CA</t>
  </si>
  <si>
    <t>AC811CA</t>
  </si>
  <si>
    <t>ავტომანქანა Hyundai Sonata</t>
  </si>
  <si>
    <t>VN176VN</t>
  </si>
  <si>
    <t>ავტომანქანა Fiat Tipo SW Hybrid 1,5</t>
  </si>
  <si>
    <t>YG313GY</t>
  </si>
  <si>
    <t>YG312GY</t>
  </si>
  <si>
    <t>YG308GY</t>
  </si>
  <si>
    <t xml:space="preserve">ავტომანქანა Nisan Serena </t>
  </si>
  <si>
    <t>WA110WA</t>
  </si>
  <si>
    <t>N</t>
  </si>
  <si>
    <t>საბიუჯეტო სახსრები</t>
  </si>
  <si>
    <t>მსოფლიო ბანკი (კრედიტი)</t>
  </si>
  <si>
    <t>საშტატო და შტატგარეშე თანამშრომლების (თანამდებობის პირების გარდა) მივლინებაზე გაწეული ხარჯები</t>
  </si>
  <si>
    <t>თანამდებობის პირების მივლინებაზე გაწეული ხარჯი (დირექტორი, დირექტორის მოადგილეები)</t>
  </si>
  <si>
    <t>ქვეყნის შიგნით</t>
  </si>
  <si>
    <t>ქვეყნის გარეთ</t>
  </si>
  <si>
    <t>სულ ხარჯი</t>
  </si>
  <si>
    <t>საწვავ/საპოხი მასალების შესყიდვის ხარჯი</t>
  </si>
  <si>
    <t>მიმდინარე რემონტის (შეკეთება) ხარჯი</t>
  </si>
  <si>
    <t>სათადარიგო მასალების შესყიდვის ხარჯი</t>
  </si>
  <si>
    <t>სატრანსპორტო საშუალებების დაზღვევის ხარჯი</t>
  </si>
  <si>
    <t>მსოფლიო ბანკი_კრედიტი</t>
  </si>
  <si>
    <t>მობილური ტელეფონის ხარჯი</t>
  </si>
  <si>
    <t>პერიოდი</t>
  </si>
  <si>
    <r>
      <t xml:space="preserve">დანართი </t>
    </r>
    <r>
      <rPr>
        <b/>
        <i/>
        <sz val="11"/>
        <color indexed="8"/>
        <rFont val="Calibri"/>
        <family val="2"/>
      </rPr>
      <t>№6</t>
    </r>
  </si>
  <si>
    <t>ხარჯის დასახელება</t>
  </si>
  <si>
    <t xml:space="preserve">I კვარტალი </t>
  </si>
  <si>
    <t xml:space="preserve">II კვარტალი </t>
  </si>
  <si>
    <t xml:space="preserve">III კვარტალი </t>
  </si>
  <si>
    <t xml:space="preserve">IV კვარტალი </t>
  </si>
  <si>
    <t>საზოგადოებრივი სატელეფონო მომსახურების ხარჯი</t>
  </si>
  <si>
    <t>რეკლამის  ხარჯი</t>
  </si>
  <si>
    <t>მიღების წელი</t>
  </si>
  <si>
    <t>შენობა - ნაგებობა</t>
  </si>
  <si>
    <t>2024 ივნისი</t>
  </si>
  <si>
    <t>ქ.თელავი, რუსთაველის გამზირი N 11</t>
  </si>
  <si>
    <t xml:space="preserve">მისამართი </t>
  </si>
  <si>
    <r>
      <t xml:space="preserve">შენიშვნა *: </t>
    </r>
    <r>
      <rPr>
        <sz val="10"/>
        <color indexed="8"/>
        <rFont val="Calibri"/>
        <family val="2"/>
      </rPr>
      <t>თანამდებობის პირებში იგულისხმებიან „საჯარო სამსახურში ინტერესთა შეუთავსებლობისა და კორუფციის შესახებ“ საქართველოს კანონის მე-2 მუხლითა და „თანამდებობის პირის ქონებრივი მდგომარეობის დეკლარაციის წარდგენის წესისა და იმ თანამდებობის პირთა თანამდებობრივი რეესტრის დამტკიცების შესახებ, რომელთათვისაც სავალდებულოა ქონებრივი მდგომარეობის დეკლარაციის შევსება“ საქართველოს პრეზიდენტის 2010 წლის 14 იანვრის №22 ბრძანებულების მე-8 მუხლით განსაზღვრული პირები.</t>
    </r>
  </si>
  <si>
    <r>
      <rPr>
        <b/>
        <sz val="10"/>
        <color indexed="8"/>
        <rFont val="Calibri"/>
        <family val="2"/>
      </rPr>
      <t xml:space="preserve">შენიშვნა**: </t>
    </r>
    <r>
      <rPr>
        <sz val="10"/>
        <color indexed="8"/>
        <rFont val="Calibri"/>
        <family val="2"/>
      </rPr>
      <t>დანართი ქვეყნდება კვარტალურად, კვარტლის დასრულებიდან 1 თვის განმავლობაში.</t>
    </r>
  </si>
  <si>
    <t>ევროკავშირის გრანტი</t>
  </si>
  <si>
    <t>2025 წელს  სსიპ-ის აწარმოე საქართველოში I კვარტალში ბალანსზე რიცხული უძრავი ქონება</t>
  </si>
  <si>
    <t>სსიპ-ის ,,აწარმოე საქართველოში'' მიერ სატელეკომუნიკაციო მომსახურებაზე 2025 წელს   გაწეული  ხარჯი (ლარი)</t>
  </si>
  <si>
    <t>სსიპ-ის ,,აწარმოე საქართველოში'' მიერ სააგენტოს ბალანსზე რიცხულ ავტომანქანებზე 
2025 წელს გაწეული ხარჯი (ლარი)</t>
  </si>
  <si>
    <t>2025 წლის ხარჯი</t>
  </si>
  <si>
    <t>სსიპ-ის ,,აწარმოე საქართველოში'' მიერ რეკლამის განთავსებაზე 
2025 წელს გაწეული ხარჯი (ლარი)</t>
  </si>
  <si>
    <t xml:space="preserve">2025 წელს  სსიპ-ის აწარმოე საქართველოში I კვარტალში ბალანსზე რიცხული ავტოსატრანსპორტო საშუალებების ჩამონათვალი </t>
  </si>
  <si>
    <t xml:space="preserve">2025 წელის სსიპ-ის ,,აწარმოე საქართველოში'' მიერ საშტატო და შტატგარეშე თანამშრომლების მივლინებაზე გაწეული  ხარჯი (ლარი) </t>
  </si>
  <si>
    <t>ინფორმაცია  სსიპ-აწარმოე საქართველოში-ს მიერ  შრომის ანაზღაურებაზე გაწეული ხარჯების შესახებ 01.04.2025 წ. მდგომარეობით  (ლარი)</t>
  </si>
  <si>
    <t>თანამდებობრივი სარგო - სახ.ბიუჯეტი</t>
  </si>
  <si>
    <t>თანამდებობრივი სარგო -EU</t>
  </si>
  <si>
    <t>თანამდებობრივი სარგო - 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</si>
</sst>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Sylfaen"/>
      <family val="1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 body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center" wrapText="1"/>
    </xf>
    <xf numFmtId="1" fontId="12" fillId="0" borderId="36" xfId="3" applyNumberFormat="1" applyFont="1" applyFill="1" applyBorder="1" applyAlignment="1">
      <alignment horizontal="center" vertical="center" wrapText="1"/>
    </xf>
    <xf numFmtId="1" fontId="2" fillId="0" borderId="5" xfId="3" applyNumberFormat="1" applyFont="1" applyBorder="1" applyAlignment="1">
      <alignment horizontal="center" vertical="center"/>
    </xf>
    <xf numFmtId="1" fontId="2" fillId="3" borderId="6" xfId="3" applyNumberFormat="1" applyFont="1" applyFill="1" applyBorder="1" applyAlignment="1">
      <alignment horizontal="center" vertical="center"/>
    </xf>
    <xf numFmtId="1" fontId="0" fillId="0" borderId="5" xfId="3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 wrapText="1"/>
    </xf>
    <xf numFmtId="1" fontId="2" fillId="3" borderId="9" xfId="3" applyNumberFormat="1" applyFont="1" applyFill="1" applyBorder="1" applyAlignment="1">
      <alignment horizontal="center" vertical="center"/>
    </xf>
    <xf numFmtId="1" fontId="2" fillId="3" borderId="10" xfId="3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0" fillId="3" borderId="6" xfId="0" applyNumberFormat="1" applyFont="1" applyFill="1" applyBorder="1" applyAlignment="1">
      <alignment horizontal="center" wrapText="1"/>
    </xf>
    <xf numFmtId="1" fontId="0" fillId="0" borderId="5" xfId="0" applyNumberFormat="1" applyFont="1" applyBorder="1" applyAlignment="1">
      <alignment horizont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0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0" fillId="0" borderId="0" xfId="0" applyNumberFormat="1" applyFont="1"/>
    <xf numFmtId="0" fontId="13" fillId="0" borderId="0" xfId="0" applyFont="1"/>
    <xf numFmtId="0" fontId="2" fillId="3" borderId="24" xfId="0" applyFont="1" applyFill="1" applyBorder="1" applyAlignment="1">
      <alignment horizontal="center" vertical="center" wrapText="1"/>
    </xf>
    <xf numFmtId="1" fontId="14" fillId="0" borderId="5" xfId="1" applyNumberFormat="1" applyFont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1" fontId="0" fillId="3" borderId="3" xfId="0" applyNumberFormat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wrapText="1"/>
    </xf>
    <xf numFmtId="1" fontId="0" fillId="0" borderId="8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" fontId="0" fillId="0" borderId="16" xfId="0" applyNumberFormat="1" applyFont="1" applyBorder="1" applyAlignment="1">
      <alignment horizontal="center" wrapText="1"/>
    </xf>
    <xf numFmtId="1" fontId="0" fillId="0" borderId="9" xfId="0" applyNumberFormat="1" applyFont="1" applyBorder="1" applyAlignment="1">
      <alignment horizontal="center" wrapText="1"/>
    </xf>
    <xf numFmtId="1" fontId="0" fillId="0" borderId="15" xfId="0" applyNumberFormat="1" applyFont="1" applyBorder="1" applyAlignment="1">
      <alignment horizontal="center" wrapText="1"/>
    </xf>
    <xf numFmtId="1" fontId="0" fillId="0" borderId="14" xfId="0" applyNumberFormat="1" applyFont="1" applyBorder="1" applyAlignment="1">
      <alignment horizontal="center" wrapText="1"/>
    </xf>
    <xf numFmtId="1" fontId="0" fillId="0" borderId="11" xfId="0" applyNumberFormat="1" applyFont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vertical="center" wrapText="1"/>
    </xf>
    <xf numFmtId="1" fontId="0" fillId="3" borderId="15" xfId="0" applyNumberFormat="1" applyFont="1" applyFill="1" applyBorder="1" applyAlignment="1">
      <alignment vertical="center" wrapText="1"/>
    </xf>
    <xf numFmtId="1" fontId="0" fillId="3" borderId="2" xfId="0" applyNumberFormat="1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vertical="center" wrapText="1"/>
    </xf>
    <xf numFmtId="1" fontId="0" fillId="3" borderId="5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1" fontId="0" fillId="3" borderId="35" xfId="0" applyNumberFormat="1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1" fontId="14" fillId="3" borderId="6" xfId="0" applyNumberFormat="1" applyFont="1" applyFill="1" applyBorder="1" applyAlignment="1">
      <alignment horizontal="center" vertical="center" wrapText="1"/>
    </xf>
    <xf numFmtId="1" fontId="14" fillId="3" borderId="5" xfId="0" applyNumberFormat="1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8"/>
  <sheetViews>
    <sheetView topLeftCell="A7" workbookViewId="0">
      <selection activeCell="I9" sqref="I9"/>
    </sheetView>
  </sheetViews>
  <sheetFormatPr defaultColWidth="9.109375" defaultRowHeight="13.8"/>
  <cols>
    <col min="1" max="1" width="25.6640625" style="2" customWidth="1"/>
    <col min="2" max="2" width="16.5546875" style="2" customWidth="1"/>
    <col min="3" max="5" width="18.109375" style="2" customWidth="1"/>
    <col min="6" max="8" width="16.5546875" style="2" customWidth="1"/>
    <col min="9" max="15" width="15" style="2" customWidth="1"/>
    <col min="16" max="16384" width="9.109375" style="2"/>
  </cols>
  <sheetData>
    <row r="1" spans="1:16" ht="15.6">
      <c r="A1" s="1"/>
      <c r="B1" s="1"/>
      <c r="C1" s="1"/>
      <c r="D1" s="1"/>
      <c r="E1" s="1"/>
      <c r="F1" s="1"/>
      <c r="G1" s="1"/>
      <c r="H1" s="5" t="s">
        <v>44</v>
      </c>
      <c r="I1" s="1"/>
      <c r="J1" s="1"/>
      <c r="K1" s="1"/>
      <c r="L1" s="1"/>
      <c r="M1" s="1"/>
      <c r="N1" s="1"/>
      <c r="O1" s="1"/>
      <c r="P1" s="1"/>
    </row>
    <row r="2" spans="1:16" ht="58.5" customHeight="1" thickBot="1">
      <c r="A2" s="99" t="s">
        <v>67</v>
      </c>
      <c r="B2" s="99"/>
      <c r="C2" s="99"/>
      <c r="D2" s="99"/>
      <c r="E2" s="99"/>
      <c r="F2" s="99"/>
      <c r="G2" s="99"/>
      <c r="H2" s="99"/>
      <c r="I2" s="4"/>
      <c r="J2" s="4"/>
      <c r="K2" s="4"/>
      <c r="L2" s="4"/>
      <c r="M2" s="4"/>
      <c r="N2" s="4"/>
      <c r="O2" s="4"/>
    </row>
    <row r="3" spans="1:16" ht="43.8" thickBot="1">
      <c r="A3" s="42" t="s">
        <v>0</v>
      </c>
      <c r="B3" s="43" t="s">
        <v>43</v>
      </c>
      <c r="C3" s="44" t="s">
        <v>68</v>
      </c>
      <c r="D3" s="44" t="s">
        <v>69</v>
      </c>
      <c r="E3" s="44" t="s">
        <v>70</v>
      </c>
      <c r="F3" s="45" t="s">
        <v>8</v>
      </c>
      <c r="G3" s="45" t="s">
        <v>9</v>
      </c>
      <c r="H3" s="46" t="s">
        <v>3</v>
      </c>
    </row>
    <row r="4" spans="1:16" ht="20.25" customHeight="1" thickBot="1">
      <c r="A4" s="96" t="s">
        <v>1</v>
      </c>
      <c r="B4" s="47" t="s">
        <v>4</v>
      </c>
      <c r="C4" s="48">
        <v>84360</v>
      </c>
      <c r="D4" s="48"/>
      <c r="E4" s="48"/>
      <c r="F4" s="49">
        <v>28120</v>
      </c>
      <c r="G4" s="49"/>
      <c r="H4" s="50">
        <f>C4+F4+G4</f>
        <v>112480</v>
      </c>
    </row>
    <row r="5" spans="1:16" ht="20.25" customHeight="1" thickBot="1">
      <c r="A5" s="97"/>
      <c r="B5" s="51" t="s">
        <v>5</v>
      </c>
      <c r="C5" s="52"/>
      <c r="D5" s="52"/>
      <c r="E5" s="52"/>
      <c r="F5" s="28"/>
      <c r="G5" s="28"/>
      <c r="H5" s="50">
        <f>C5+F5+G5</f>
        <v>0</v>
      </c>
    </row>
    <row r="6" spans="1:16" ht="20.25" customHeight="1" thickBot="1">
      <c r="A6" s="97"/>
      <c r="B6" s="51" t="s">
        <v>6</v>
      </c>
      <c r="C6" s="53"/>
      <c r="D6" s="53"/>
      <c r="E6" s="53"/>
      <c r="F6" s="28"/>
      <c r="G6" s="28"/>
      <c r="H6" s="50">
        <f t="shared" ref="H6:H15" si="0">C6+F6+G6</f>
        <v>0</v>
      </c>
    </row>
    <row r="7" spans="1:16" ht="20.25" customHeight="1" thickBot="1">
      <c r="A7" s="98"/>
      <c r="B7" s="54" t="s">
        <v>7</v>
      </c>
      <c r="C7" s="55"/>
      <c r="D7" s="55"/>
      <c r="E7" s="55"/>
      <c r="F7" s="56"/>
      <c r="G7" s="56"/>
      <c r="H7" s="50">
        <f t="shared" si="0"/>
        <v>0</v>
      </c>
    </row>
    <row r="8" spans="1:16" ht="20.25" customHeight="1" thickBot="1">
      <c r="A8" s="96" t="s">
        <v>2</v>
      </c>
      <c r="B8" s="47" t="s">
        <v>4</v>
      </c>
      <c r="C8" s="57">
        <f>738574.87+433850.97</f>
        <v>1172425.8399999999</v>
      </c>
      <c r="D8" s="58">
        <f>47183</f>
        <v>47183</v>
      </c>
      <c r="E8" s="58">
        <v>193506.89</v>
      </c>
      <c r="F8" s="59">
        <v>9490</v>
      </c>
      <c r="G8" s="49"/>
      <c r="H8" s="50">
        <f t="shared" si="0"/>
        <v>1181915.8399999999</v>
      </c>
    </row>
    <row r="9" spans="1:16" ht="20.25" customHeight="1" thickBot="1">
      <c r="A9" s="97"/>
      <c r="B9" s="51" t="s">
        <v>5</v>
      </c>
      <c r="C9" s="52"/>
      <c r="D9" s="52"/>
      <c r="E9" s="52"/>
      <c r="F9" s="28"/>
      <c r="G9" s="28"/>
      <c r="H9" s="50">
        <f>C9+F9+G9</f>
        <v>0</v>
      </c>
    </row>
    <row r="10" spans="1:16" ht="20.25" customHeight="1" thickBot="1">
      <c r="A10" s="97"/>
      <c r="B10" s="51" t="s">
        <v>6</v>
      </c>
      <c r="C10" s="52"/>
      <c r="D10" s="52"/>
      <c r="E10" s="52"/>
      <c r="F10" s="28"/>
      <c r="G10" s="28"/>
      <c r="H10" s="50">
        <f t="shared" si="0"/>
        <v>0</v>
      </c>
    </row>
    <row r="11" spans="1:16" ht="20.25" customHeight="1" thickBot="1">
      <c r="A11" s="98"/>
      <c r="B11" s="54" t="s">
        <v>7</v>
      </c>
      <c r="C11" s="55"/>
      <c r="D11" s="55"/>
      <c r="E11" s="55"/>
      <c r="F11" s="56"/>
      <c r="G11" s="56"/>
      <c r="H11" s="50">
        <f t="shared" si="0"/>
        <v>0</v>
      </c>
    </row>
    <row r="12" spans="1:16" ht="20.25" customHeight="1" thickBot="1">
      <c r="A12" s="96" t="s">
        <v>3</v>
      </c>
      <c r="B12" s="60" t="s">
        <v>4</v>
      </c>
      <c r="C12" s="61">
        <f>C4+C8</f>
        <v>1256785.8399999999</v>
      </c>
      <c r="D12" s="61"/>
      <c r="E12" s="61"/>
      <c r="F12" s="62"/>
      <c r="G12" s="63"/>
      <c r="H12" s="50">
        <f t="shared" si="0"/>
        <v>1256785.8399999999</v>
      </c>
    </row>
    <row r="13" spans="1:16" ht="20.25" customHeight="1" thickBot="1">
      <c r="A13" s="97"/>
      <c r="B13" s="64" t="s">
        <v>5</v>
      </c>
      <c r="C13" s="65">
        <f>C5+C9</f>
        <v>0</v>
      </c>
      <c r="D13" s="65"/>
      <c r="E13" s="65"/>
      <c r="F13" s="66">
        <f>F5+F9</f>
        <v>0</v>
      </c>
      <c r="G13" s="66"/>
      <c r="H13" s="50">
        <f t="shared" si="0"/>
        <v>0</v>
      </c>
    </row>
    <row r="14" spans="1:16" ht="20.25" customHeight="1" thickBot="1">
      <c r="A14" s="97"/>
      <c r="B14" s="67" t="s">
        <v>6</v>
      </c>
      <c r="C14" s="68">
        <f>C6+C10</f>
        <v>0</v>
      </c>
      <c r="D14" s="68"/>
      <c r="E14" s="68"/>
      <c r="F14" s="66"/>
      <c r="G14" s="66"/>
      <c r="H14" s="50">
        <f t="shared" si="0"/>
        <v>0</v>
      </c>
    </row>
    <row r="15" spans="1:16" ht="20.25" customHeight="1" thickBot="1">
      <c r="A15" s="98"/>
      <c r="B15" s="54" t="s">
        <v>7</v>
      </c>
      <c r="C15" s="68">
        <f>C7+C11</f>
        <v>0</v>
      </c>
      <c r="D15" s="68"/>
      <c r="E15" s="68"/>
      <c r="F15" s="68">
        <f t="shared" ref="F15:G15" si="1">F7+F11</f>
        <v>0</v>
      </c>
      <c r="G15" s="68">
        <f t="shared" si="1"/>
        <v>0</v>
      </c>
      <c r="H15" s="50">
        <f t="shared" si="0"/>
        <v>0</v>
      </c>
    </row>
    <row r="17" spans="1:15" ht="12.75" customHeight="1">
      <c r="A17" s="95" t="s">
        <v>57</v>
      </c>
      <c r="B17" s="95"/>
      <c r="C17" s="95"/>
      <c r="D17" s="95"/>
      <c r="E17" s="95"/>
      <c r="F17" s="95"/>
      <c r="G17" s="95"/>
      <c r="H17" s="95"/>
    </row>
    <row r="18" spans="1:15" ht="12.75" customHeight="1">
      <c r="A18" s="95" t="s">
        <v>58</v>
      </c>
      <c r="B18" s="95"/>
      <c r="C18" s="95"/>
      <c r="D18" s="95"/>
      <c r="E18" s="95"/>
      <c r="F18" s="95"/>
      <c r="G18" s="95"/>
      <c r="H18" s="95"/>
      <c r="I18" s="6"/>
      <c r="J18" s="6"/>
      <c r="K18" s="6"/>
      <c r="L18" s="6"/>
      <c r="M18" s="6"/>
      <c r="N18" s="6"/>
      <c r="O18" s="6"/>
    </row>
  </sheetData>
  <mergeCells count="6">
    <mergeCell ref="A18:H18"/>
    <mergeCell ref="A4:A7"/>
    <mergeCell ref="A8:A11"/>
    <mergeCell ref="A12:A15"/>
    <mergeCell ref="A2:H2"/>
    <mergeCell ref="A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9"/>
  <sheetViews>
    <sheetView tabSelected="1" workbookViewId="0">
      <selection activeCell="G5" sqref="G5"/>
    </sheetView>
  </sheetViews>
  <sheetFormatPr defaultColWidth="8.88671875" defaultRowHeight="39" customHeight="1"/>
  <cols>
    <col min="1" max="1" width="19.33203125" style="9" customWidth="1"/>
    <col min="2" max="2" width="12.5546875" style="9" customWidth="1"/>
    <col min="3" max="9" width="12.109375" style="9" customWidth="1"/>
    <col min="10" max="10" width="14.88671875" style="9" customWidth="1"/>
    <col min="11" max="16384" width="8.88671875" style="9"/>
  </cols>
  <sheetData>
    <row r="1" spans="1:10" ht="39" customHeight="1" thickBot="1">
      <c r="A1" s="100" t="s">
        <v>66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9" customHeight="1">
      <c r="A2" s="105" t="s">
        <v>43</v>
      </c>
      <c r="B2" s="101" t="s">
        <v>30</v>
      </c>
      <c r="C2" s="101"/>
      <c r="D2" s="101"/>
      <c r="E2" s="101"/>
      <c r="F2" s="101" t="s">
        <v>31</v>
      </c>
      <c r="G2" s="101"/>
      <c r="H2" s="101"/>
      <c r="I2" s="101"/>
      <c r="J2" s="102" t="s">
        <v>10</v>
      </c>
    </row>
    <row r="3" spans="1:10" ht="39" customHeight="1">
      <c r="A3" s="106"/>
      <c r="B3" s="104" t="s">
        <v>32</v>
      </c>
      <c r="C3" s="104"/>
      <c r="D3" s="104" t="s">
        <v>33</v>
      </c>
      <c r="E3" s="104"/>
      <c r="F3" s="104" t="s">
        <v>32</v>
      </c>
      <c r="G3" s="104"/>
      <c r="H3" s="104" t="s">
        <v>33</v>
      </c>
      <c r="I3" s="104"/>
      <c r="J3" s="103"/>
    </row>
    <row r="4" spans="1:10" ht="39" customHeight="1">
      <c r="A4" s="106"/>
      <c r="B4" s="11" t="s">
        <v>34</v>
      </c>
      <c r="C4" s="11" t="s">
        <v>35</v>
      </c>
      <c r="D4" s="11" t="s">
        <v>34</v>
      </c>
      <c r="E4" s="11" t="s">
        <v>35</v>
      </c>
      <c r="F4" s="11" t="s">
        <v>34</v>
      </c>
      <c r="G4" s="11" t="s">
        <v>35</v>
      </c>
      <c r="H4" s="11" t="s">
        <v>34</v>
      </c>
      <c r="I4" s="11" t="s">
        <v>35</v>
      </c>
      <c r="J4" s="103"/>
    </row>
    <row r="5" spans="1:10" ht="27.75" customHeight="1">
      <c r="A5" s="35" t="s">
        <v>4</v>
      </c>
      <c r="B5" s="36">
        <v>3494.88</v>
      </c>
      <c r="C5" s="36">
        <v>172644.34</v>
      </c>
      <c r="D5" s="36">
        <v>270</v>
      </c>
      <c r="E5" s="36">
        <v>27995.3</v>
      </c>
      <c r="F5" s="36">
        <v>3813.2</v>
      </c>
      <c r="G5" s="36"/>
      <c r="H5" s="36">
        <v>509</v>
      </c>
      <c r="I5" s="36"/>
      <c r="J5" s="37">
        <f>SUM(B5:I5)</f>
        <v>208726.72</v>
      </c>
    </row>
    <row r="6" spans="1:10" ht="27.75" customHeight="1">
      <c r="A6" s="35" t="s">
        <v>5</v>
      </c>
      <c r="B6" s="38"/>
      <c r="C6" s="38"/>
      <c r="D6" s="38"/>
      <c r="E6" s="38"/>
      <c r="F6" s="38"/>
      <c r="G6" s="39"/>
      <c r="H6" s="39"/>
      <c r="I6" s="39"/>
      <c r="J6" s="37">
        <f>SUM(B6:I6)</f>
        <v>0</v>
      </c>
    </row>
    <row r="7" spans="1:10" ht="27.75" customHeight="1">
      <c r="A7" s="35" t="s">
        <v>6</v>
      </c>
      <c r="B7" s="39"/>
      <c r="C7" s="38"/>
      <c r="D7" s="38"/>
      <c r="E7" s="38"/>
      <c r="F7" s="38"/>
      <c r="G7" s="39"/>
      <c r="H7" s="39"/>
      <c r="I7" s="39"/>
      <c r="J7" s="37">
        <f>SUM(B7:I7)</f>
        <v>0</v>
      </c>
    </row>
    <row r="8" spans="1:10" ht="27.75" customHeight="1">
      <c r="A8" s="35" t="s">
        <v>7</v>
      </c>
      <c r="B8" s="38"/>
      <c r="C8" s="38"/>
      <c r="D8" s="38"/>
      <c r="E8" s="38"/>
      <c r="F8" s="38"/>
      <c r="G8" s="38"/>
      <c r="H8" s="38"/>
      <c r="I8" s="38"/>
      <c r="J8" s="37">
        <f>SUM(B8:I8)</f>
        <v>0</v>
      </c>
    </row>
    <row r="9" spans="1:10" ht="27.75" customHeight="1" thickBot="1">
      <c r="A9" s="40" t="s">
        <v>3</v>
      </c>
      <c r="B9" s="41">
        <f>SUM(B5:B8)</f>
        <v>3494.88</v>
      </c>
      <c r="C9" s="41">
        <f t="shared" ref="C9:J9" si="0">SUM(C5:C8)</f>
        <v>172644.34</v>
      </c>
      <c r="D9" s="41">
        <f t="shared" si="0"/>
        <v>270</v>
      </c>
      <c r="E9" s="41">
        <f t="shared" si="0"/>
        <v>27995.3</v>
      </c>
      <c r="F9" s="41">
        <f t="shared" si="0"/>
        <v>3813.2</v>
      </c>
      <c r="G9" s="41">
        <f t="shared" si="0"/>
        <v>0</v>
      </c>
      <c r="H9" s="41">
        <f t="shared" si="0"/>
        <v>509</v>
      </c>
      <c r="I9" s="41">
        <f t="shared" si="0"/>
        <v>0</v>
      </c>
      <c r="J9" s="41">
        <f t="shared" si="0"/>
        <v>208726.72</v>
      </c>
    </row>
  </sheetData>
  <mergeCells count="9">
    <mergeCell ref="A1:J1"/>
    <mergeCell ref="B2:E2"/>
    <mergeCell ref="F2:I2"/>
    <mergeCell ref="J2:J4"/>
    <mergeCell ref="B3:C3"/>
    <mergeCell ref="D3:E3"/>
    <mergeCell ref="F3:G3"/>
    <mergeCell ref="H3:I3"/>
    <mergeCell ref="A2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2"/>
  <sheetViews>
    <sheetView workbookViewId="0">
      <selection activeCell="A12" sqref="A12:XFD12"/>
    </sheetView>
  </sheetViews>
  <sheetFormatPr defaultColWidth="9.109375" defaultRowHeight="14.4"/>
  <cols>
    <col min="1" max="1" width="5.6640625" style="80" customWidth="1"/>
    <col min="2" max="2" width="45" style="10" customWidth="1"/>
    <col min="3" max="3" width="21.44140625" style="10" customWidth="1"/>
    <col min="4" max="4" width="23.5546875" style="10" customWidth="1"/>
    <col min="5" max="16384" width="9.109375" style="10"/>
  </cols>
  <sheetData>
    <row r="1" spans="1:4" ht="53.25" customHeight="1" thickBot="1">
      <c r="A1" s="107" t="s">
        <v>65</v>
      </c>
      <c r="B1" s="107"/>
      <c r="C1" s="107"/>
      <c r="D1" s="107"/>
    </row>
    <row r="2" spans="1:4" ht="35.25" customHeight="1">
      <c r="A2" s="69" t="s">
        <v>29</v>
      </c>
      <c r="B2" s="70" t="s">
        <v>0</v>
      </c>
      <c r="C2" s="70" t="s">
        <v>11</v>
      </c>
      <c r="D2" s="71" t="s">
        <v>12</v>
      </c>
    </row>
    <row r="3" spans="1:4" ht="16.5" customHeight="1">
      <c r="A3" s="72">
        <v>1</v>
      </c>
      <c r="B3" s="73" t="s">
        <v>13</v>
      </c>
      <c r="C3" s="74">
        <v>2019</v>
      </c>
      <c r="D3" s="75" t="s">
        <v>14</v>
      </c>
    </row>
    <row r="4" spans="1:4">
      <c r="A4" s="72">
        <v>2</v>
      </c>
      <c r="B4" s="73" t="s">
        <v>15</v>
      </c>
      <c r="C4" s="74">
        <v>2016</v>
      </c>
      <c r="D4" s="75" t="s">
        <v>16</v>
      </c>
    </row>
    <row r="5" spans="1:4">
      <c r="A5" s="72">
        <v>3</v>
      </c>
      <c r="B5" s="73" t="s">
        <v>15</v>
      </c>
      <c r="C5" s="74">
        <v>2016</v>
      </c>
      <c r="D5" s="75" t="s">
        <v>17</v>
      </c>
    </row>
    <row r="6" spans="1:4">
      <c r="A6" s="72">
        <v>4</v>
      </c>
      <c r="B6" s="73" t="s">
        <v>18</v>
      </c>
      <c r="C6" s="74">
        <v>2014</v>
      </c>
      <c r="D6" s="75" t="s">
        <v>19</v>
      </c>
    </row>
    <row r="7" spans="1:4">
      <c r="A7" s="72">
        <v>5</v>
      </c>
      <c r="B7" s="73" t="s">
        <v>18</v>
      </c>
      <c r="C7" s="74">
        <v>2014</v>
      </c>
      <c r="D7" s="75" t="s">
        <v>20</v>
      </c>
    </row>
    <row r="8" spans="1:4">
      <c r="A8" s="72">
        <v>6</v>
      </c>
      <c r="B8" s="73" t="s">
        <v>21</v>
      </c>
      <c r="C8" s="74">
        <v>2010</v>
      </c>
      <c r="D8" s="75" t="s">
        <v>22</v>
      </c>
    </row>
    <row r="9" spans="1:4">
      <c r="A9" s="72">
        <v>7</v>
      </c>
      <c r="B9" s="73" t="s">
        <v>23</v>
      </c>
      <c r="C9" s="74">
        <v>2023</v>
      </c>
      <c r="D9" s="75" t="s">
        <v>24</v>
      </c>
    </row>
    <row r="10" spans="1:4">
      <c r="A10" s="72">
        <v>8</v>
      </c>
      <c r="B10" s="73" t="s">
        <v>23</v>
      </c>
      <c r="C10" s="74">
        <v>2023</v>
      </c>
      <c r="D10" s="75" t="s">
        <v>25</v>
      </c>
    </row>
    <row r="11" spans="1:4">
      <c r="A11" s="72">
        <v>9</v>
      </c>
      <c r="B11" s="73" t="s">
        <v>23</v>
      </c>
      <c r="C11" s="74">
        <v>2023</v>
      </c>
      <c r="D11" s="75" t="s">
        <v>26</v>
      </c>
    </row>
    <row r="12" spans="1:4" ht="15" thickBot="1">
      <c r="A12" s="76">
        <v>10</v>
      </c>
      <c r="B12" s="77" t="s">
        <v>27</v>
      </c>
      <c r="C12" s="78">
        <v>2014</v>
      </c>
      <c r="D12" s="79" t="s">
        <v>28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8"/>
  <sheetViews>
    <sheetView workbookViewId="0">
      <selection activeCell="C24" sqref="C24"/>
    </sheetView>
  </sheetViews>
  <sheetFormatPr defaultColWidth="9.109375" defaultRowHeight="14.4"/>
  <cols>
    <col min="1" max="1" width="23.109375" style="10" customWidth="1"/>
    <col min="2" max="2" width="22.44140625" style="10" customWidth="1"/>
    <col min="3" max="3" width="30" style="10" customWidth="1"/>
    <col min="4" max="5" width="13.6640625" style="10" customWidth="1"/>
    <col min="6" max="6" width="13.88671875" style="10" customWidth="1"/>
    <col min="7" max="16384" width="9.109375" style="10"/>
  </cols>
  <sheetData>
    <row r="1" spans="1:4" ht="15.75" customHeight="1">
      <c r="A1" s="108" t="s">
        <v>64</v>
      </c>
      <c r="B1" s="108"/>
      <c r="C1" s="108"/>
      <c r="D1" s="108"/>
    </row>
    <row r="2" spans="1:4">
      <c r="A2" s="107"/>
      <c r="B2" s="107"/>
      <c r="C2" s="107"/>
      <c r="D2" s="107"/>
    </row>
    <row r="3" spans="1:4">
      <c r="A3" s="107"/>
      <c r="B3" s="107"/>
      <c r="C3" s="107"/>
      <c r="D3" s="107"/>
    </row>
    <row r="4" spans="1:4" ht="15" thickBot="1">
      <c r="A4" s="109"/>
      <c r="B4" s="109"/>
      <c r="C4" s="109"/>
      <c r="D4" s="109"/>
    </row>
    <row r="5" spans="1:4" ht="29.25" customHeight="1">
      <c r="A5" s="21" t="s">
        <v>0</v>
      </c>
      <c r="B5" s="22" t="s">
        <v>43</v>
      </c>
      <c r="C5" s="23" t="s">
        <v>51</v>
      </c>
      <c r="D5" s="24" t="s">
        <v>3</v>
      </c>
    </row>
    <row r="6" spans="1:4" ht="23.25" customHeight="1">
      <c r="A6" s="110" t="s">
        <v>30</v>
      </c>
      <c r="B6" s="25" t="s">
        <v>4</v>
      </c>
      <c r="C6" s="26">
        <v>129363.94</v>
      </c>
      <c r="D6" s="27">
        <f>C6</f>
        <v>129363.94</v>
      </c>
    </row>
    <row r="7" spans="1:4" ht="23.25" customHeight="1">
      <c r="A7" s="110"/>
      <c r="B7" s="25" t="s">
        <v>5</v>
      </c>
      <c r="C7" s="28"/>
      <c r="D7" s="27">
        <f>C7</f>
        <v>0</v>
      </c>
    </row>
    <row r="8" spans="1:4" ht="23.25" customHeight="1">
      <c r="A8" s="110"/>
      <c r="B8" s="25" t="s">
        <v>6</v>
      </c>
      <c r="C8" s="28"/>
      <c r="D8" s="27">
        <f>C8</f>
        <v>0</v>
      </c>
    </row>
    <row r="9" spans="1:4" ht="23.25" customHeight="1">
      <c r="A9" s="110"/>
      <c r="B9" s="25" t="s">
        <v>7</v>
      </c>
      <c r="C9" s="28"/>
      <c r="D9" s="27">
        <f>C9</f>
        <v>0</v>
      </c>
    </row>
    <row r="10" spans="1:4" ht="23.25" customHeight="1">
      <c r="A10" s="110" t="s">
        <v>59</v>
      </c>
      <c r="B10" s="25" t="s">
        <v>4</v>
      </c>
      <c r="C10" s="29"/>
      <c r="D10" s="27">
        <f t="shared" ref="D10:D17" si="0">C10</f>
        <v>0</v>
      </c>
    </row>
    <row r="11" spans="1:4" ht="23.25" customHeight="1">
      <c r="A11" s="110"/>
      <c r="B11" s="25" t="s">
        <v>5</v>
      </c>
      <c r="C11" s="28"/>
      <c r="D11" s="27">
        <f t="shared" si="0"/>
        <v>0</v>
      </c>
    </row>
    <row r="12" spans="1:4" ht="23.25" customHeight="1">
      <c r="A12" s="110"/>
      <c r="B12" s="25" t="s">
        <v>6</v>
      </c>
      <c r="C12" s="28"/>
      <c r="D12" s="27">
        <f t="shared" si="0"/>
        <v>0</v>
      </c>
    </row>
    <row r="13" spans="1:4" ht="23.25" customHeight="1">
      <c r="A13" s="110"/>
      <c r="B13" s="25" t="s">
        <v>7</v>
      </c>
      <c r="C13" s="28"/>
      <c r="D13" s="27">
        <f t="shared" si="0"/>
        <v>0</v>
      </c>
    </row>
    <row r="14" spans="1:4" ht="23.25" customHeight="1">
      <c r="A14" s="110" t="s">
        <v>3</v>
      </c>
      <c r="B14" s="30" t="s">
        <v>4</v>
      </c>
      <c r="C14" s="31">
        <f>C6</f>
        <v>129363.94</v>
      </c>
      <c r="D14" s="27">
        <f t="shared" si="0"/>
        <v>129363.94</v>
      </c>
    </row>
    <row r="15" spans="1:4" ht="23.25" customHeight="1">
      <c r="A15" s="110"/>
      <c r="B15" s="30" t="s">
        <v>5</v>
      </c>
      <c r="C15" s="31">
        <f>C7</f>
        <v>0</v>
      </c>
      <c r="D15" s="27">
        <f t="shared" si="0"/>
        <v>0</v>
      </c>
    </row>
    <row r="16" spans="1:4" ht="23.25" customHeight="1">
      <c r="A16" s="110"/>
      <c r="B16" s="30" t="s">
        <v>6</v>
      </c>
      <c r="C16" s="31">
        <f>C8+C12</f>
        <v>0</v>
      </c>
      <c r="D16" s="27">
        <f t="shared" si="0"/>
        <v>0</v>
      </c>
    </row>
    <row r="17" spans="1:4" ht="23.25" customHeight="1" thickBot="1">
      <c r="A17" s="111"/>
      <c r="B17" s="32" t="s">
        <v>7</v>
      </c>
      <c r="C17" s="31">
        <f>C9+C13</f>
        <v>0</v>
      </c>
      <c r="D17" s="27">
        <f t="shared" si="0"/>
        <v>0</v>
      </c>
    </row>
    <row r="18" spans="1:4">
      <c r="C18" s="33"/>
      <c r="D18" s="33"/>
    </row>
  </sheetData>
  <mergeCells count="4">
    <mergeCell ref="A1:D4"/>
    <mergeCell ref="A6:A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8"/>
  <sheetViews>
    <sheetView workbookViewId="0">
      <selection activeCell="A2" sqref="A2:A3"/>
    </sheetView>
  </sheetViews>
  <sheetFormatPr defaultColWidth="9.109375" defaultRowHeight="14.4"/>
  <cols>
    <col min="1" max="1" width="41.5546875" style="10" customWidth="1"/>
    <col min="2" max="6" width="12" style="10" customWidth="1"/>
    <col min="7" max="16384" width="9.109375" style="10"/>
  </cols>
  <sheetData>
    <row r="1" spans="1:9" s="8" customFormat="1" ht="57.75" customHeight="1" thickBot="1">
      <c r="A1" s="117" t="s">
        <v>62</v>
      </c>
      <c r="B1" s="117"/>
      <c r="C1" s="117"/>
      <c r="D1" s="117"/>
      <c r="E1" s="117"/>
      <c r="F1" s="117"/>
      <c r="G1" s="7"/>
      <c r="H1" s="7"/>
      <c r="I1" s="7"/>
    </row>
    <row r="2" spans="1:9" ht="32.25" customHeight="1">
      <c r="A2" s="115" t="s">
        <v>45</v>
      </c>
      <c r="B2" s="112" t="s">
        <v>63</v>
      </c>
      <c r="C2" s="113"/>
      <c r="D2" s="113"/>
      <c r="E2" s="113"/>
      <c r="F2" s="114"/>
      <c r="G2" s="9"/>
      <c r="H2" s="9"/>
      <c r="I2" s="9"/>
    </row>
    <row r="3" spans="1:9" ht="32.25" customHeight="1" thickBot="1">
      <c r="A3" s="116"/>
      <c r="B3" s="11" t="s">
        <v>46</v>
      </c>
      <c r="C3" s="11" t="s">
        <v>47</v>
      </c>
      <c r="D3" s="11" t="s">
        <v>48</v>
      </c>
      <c r="E3" s="11" t="s">
        <v>49</v>
      </c>
      <c r="F3" s="12" t="s">
        <v>36</v>
      </c>
      <c r="G3" s="9"/>
    </row>
    <row r="4" spans="1:9" ht="32.25" customHeight="1" thickBot="1">
      <c r="A4" s="13" t="s">
        <v>37</v>
      </c>
      <c r="B4" s="14">
        <v>8351.2099999999991</v>
      </c>
      <c r="C4" s="15"/>
      <c r="D4" s="15"/>
      <c r="E4" s="15"/>
      <c r="F4" s="16">
        <f>SUM(B4:E4)</f>
        <v>8351.2099999999991</v>
      </c>
      <c r="G4" s="9"/>
    </row>
    <row r="5" spans="1:9" ht="32.25" customHeight="1" thickBot="1">
      <c r="A5" s="13" t="s">
        <v>38</v>
      </c>
      <c r="B5" s="14">
        <v>1514</v>
      </c>
      <c r="C5" s="15"/>
      <c r="D5" s="15"/>
      <c r="E5" s="15"/>
      <c r="F5" s="16">
        <f t="shared" ref="F5:F8" si="0">SUM(B5:E5)</f>
        <v>1514</v>
      </c>
    </row>
    <row r="6" spans="1:9" ht="32.25" customHeight="1" thickBot="1">
      <c r="A6" s="13" t="s">
        <v>39</v>
      </c>
      <c r="B6" s="14">
        <v>585</v>
      </c>
      <c r="C6" s="15"/>
      <c r="D6" s="15"/>
      <c r="E6" s="15"/>
      <c r="F6" s="16">
        <f t="shared" si="0"/>
        <v>585</v>
      </c>
    </row>
    <row r="7" spans="1:9" ht="32.25" customHeight="1">
      <c r="A7" s="13" t="s">
        <v>40</v>
      </c>
      <c r="B7" s="17">
        <v>1285.02</v>
      </c>
      <c r="C7" s="15"/>
      <c r="D7" s="15"/>
      <c r="E7" s="15"/>
      <c r="F7" s="16">
        <f t="shared" si="0"/>
        <v>1285.02</v>
      </c>
    </row>
    <row r="8" spans="1:9" ht="32.25" customHeight="1" thickBot="1">
      <c r="A8" s="18" t="s">
        <v>36</v>
      </c>
      <c r="B8" s="19">
        <f>SUM(B4:B7)</f>
        <v>11735.23</v>
      </c>
      <c r="C8" s="19">
        <f>SUM(C4:C7)</f>
        <v>0</v>
      </c>
      <c r="D8" s="19">
        <f>SUM(D4:D7)</f>
        <v>0</v>
      </c>
      <c r="E8" s="19">
        <f>SUM(E4:E7)</f>
        <v>0</v>
      </c>
      <c r="F8" s="20">
        <f t="shared" si="0"/>
        <v>11735.23</v>
      </c>
      <c r="G8" s="3"/>
    </row>
  </sheetData>
  <mergeCells count="3">
    <mergeCell ref="B2:F2"/>
    <mergeCell ref="A2:A3"/>
    <mergeCell ref="A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4"/>
  <sheetViews>
    <sheetView workbookViewId="0">
      <selection sqref="A1:XFD1048576"/>
    </sheetView>
  </sheetViews>
  <sheetFormatPr defaultColWidth="8.88671875" defaultRowHeight="14.4"/>
  <cols>
    <col min="1" max="5" width="24.6640625" style="9" customWidth="1"/>
    <col min="6" max="6" width="12.5546875" style="9" customWidth="1"/>
    <col min="7" max="8" width="8.88671875" style="9"/>
    <col min="9" max="9" width="12.88671875" style="9" customWidth="1"/>
    <col min="10" max="16384" width="8.88671875" style="9"/>
  </cols>
  <sheetData>
    <row r="1" spans="1:6" ht="48.75" customHeight="1" thickBot="1">
      <c r="A1" s="120" t="s">
        <v>61</v>
      </c>
      <c r="B1" s="120"/>
      <c r="C1" s="120"/>
      <c r="D1" s="120"/>
      <c r="E1" s="120"/>
      <c r="F1" s="81"/>
    </row>
    <row r="2" spans="1:6" ht="47.25" customHeight="1">
      <c r="A2" s="21" t="s">
        <v>0</v>
      </c>
      <c r="B2" s="22" t="s">
        <v>43</v>
      </c>
      <c r="C2" s="82" t="s">
        <v>42</v>
      </c>
      <c r="D2" s="83" t="s">
        <v>50</v>
      </c>
      <c r="E2" s="84" t="s">
        <v>3</v>
      </c>
    </row>
    <row r="3" spans="1:6" ht="23.25" customHeight="1">
      <c r="A3" s="118" t="s">
        <v>30</v>
      </c>
      <c r="B3" s="25" t="s">
        <v>4</v>
      </c>
      <c r="C3" s="85">
        <v>5461.03</v>
      </c>
      <c r="D3" s="85">
        <v>147.22999999999999</v>
      </c>
      <c r="E3" s="86">
        <f>SUM(C3:D3)</f>
        <v>5608.2599999999993</v>
      </c>
    </row>
    <row r="4" spans="1:6" ht="23.25" customHeight="1">
      <c r="A4" s="118"/>
      <c r="B4" s="25" t="s">
        <v>5</v>
      </c>
      <c r="C4" s="85"/>
      <c r="D4" s="85"/>
      <c r="E4" s="86">
        <f>SUM(C4:D4)</f>
        <v>0</v>
      </c>
    </row>
    <row r="5" spans="1:6" ht="23.25" customHeight="1">
      <c r="A5" s="118"/>
      <c r="B5" s="25" t="s">
        <v>6</v>
      </c>
      <c r="C5" s="85"/>
      <c r="D5" s="85"/>
      <c r="E5" s="86">
        <f>SUM(C5:D5)</f>
        <v>0</v>
      </c>
    </row>
    <row r="6" spans="1:6" ht="23.25" customHeight="1">
      <c r="A6" s="118"/>
      <c r="B6" s="25" t="s">
        <v>7</v>
      </c>
      <c r="C6" s="85"/>
      <c r="D6" s="85"/>
      <c r="E6" s="86">
        <f>SUM(C6:D6)</f>
        <v>0</v>
      </c>
    </row>
    <row r="7" spans="1:6" ht="23.25" customHeight="1">
      <c r="A7" s="118" t="s">
        <v>41</v>
      </c>
      <c r="B7" s="25" t="s">
        <v>4</v>
      </c>
      <c r="C7" s="85"/>
      <c r="D7" s="85"/>
      <c r="E7" s="86">
        <f t="shared" ref="E7" si="0">SUM(C7:D7)</f>
        <v>0</v>
      </c>
    </row>
    <row r="8" spans="1:6" ht="23.25" customHeight="1">
      <c r="A8" s="118"/>
      <c r="B8" s="25" t="s">
        <v>5</v>
      </c>
      <c r="C8" s="85"/>
      <c r="D8" s="85"/>
      <c r="E8" s="86"/>
    </row>
    <row r="9" spans="1:6" ht="23.25" customHeight="1">
      <c r="A9" s="118"/>
      <c r="B9" s="25" t="s">
        <v>6</v>
      </c>
      <c r="C9" s="85"/>
      <c r="D9" s="85"/>
      <c r="E9" s="86"/>
    </row>
    <row r="10" spans="1:6" ht="23.25" customHeight="1">
      <c r="A10" s="118"/>
      <c r="B10" s="25" t="s">
        <v>7</v>
      </c>
      <c r="C10" s="85"/>
      <c r="D10" s="85"/>
      <c r="E10" s="86"/>
    </row>
    <row r="11" spans="1:6" ht="23.25" customHeight="1">
      <c r="A11" s="118" t="s">
        <v>3</v>
      </c>
      <c r="B11" s="30" t="s">
        <v>4</v>
      </c>
      <c r="C11" s="87">
        <f t="shared" ref="C11:D14" si="1">C3+C7</f>
        <v>5461.03</v>
      </c>
      <c r="D11" s="87">
        <f t="shared" si="1"/>
        <v>147.22999999999999</v>
      </c>
      <c r="E11" s="86">
        <f>SUM(C11:D11)</f>
        <v>5608.2599999999993</v>
      </c>
    </row>
    <row r="12" spans="1:6" ht="23.25" customHeight="1">
      <c r="A12" s="118"/>
      <c r="B12" s="30" t="s">
        <v>5</v>
      </c>
      <c r="C12" s="87">
        <f t="shared" si="1"/>
        <v>0</v>
      </c>
      <c r="D12" s="87">
        <f t="shared" si="1"/>
        <v>0</v>
      </c>
      <c r="E12" s="86">
        <f>SUM(C12:D12)</f>
        <v>0</v>
      </c>
    </row>
    <row r="13" spans="1:6" ht="23.25" customHeight="1">
      <c r="A13" s="118"/>
      <c r="B13" s="30" t="s">
        <v>6</v>
      </c>
      <c r="C13" s="87">
        <f t="shared" si="1"/>
        <v>0</v>
      </c>
      <c r="D13" s="87">
        <f t="shared" si="1"/>
        <v>0</v>
      </c>
      <c r="E13" s="86">
        <f>SUM(C13:D13)</f>
        <v>0</v>
      </c>
    </row>
    <row r="14" spans="1:6" ht="23.25" customHeight="1" thickBot="1">
      <c r="A14" s="119"/>
      <c r="B14" s="32" t="s">
        <v>7</v>
      </c>
      <c r="C14" s="87">
        <f t="shared" si="1"/>
        <v>0</v>
      </c>
      <c r="D14" s="87">
        <f t="shared" si="1"/>
        <v>0</v>
      </c>
      <c r="E14" s="86">
        <f>SUM(C14:D14)</f>
        <v>0</v>
      </c>
    </row>
  </sheetData>
  <mergeCells count="4">
    <mergeCell ref="A7:A10"/>
    <mergeCell ref="A11:A14"/>
    <mergeCell ref="A1:E1"/>
    <mergeCell ref="A3:A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"/>
  <sheetViews>
    <sheetView workbookViewId="0">
      <selection activeCell="C11" sqref="C11"/>
    </sheetView>
  </sheetViews>
  <sheetFormatPr defaultColWidth="9.109375" defaultRowHeight="15.6"/>
  <cols>
    <col min="1" max="1" width="9.109375" style="34"/>
    <col min="2" max="2" width="33.109375" style="34" customWidth="1"/>
    <col min="3" max="3" width="26.109375" style="34" customWidth="1"/>
    <col min="4" max="4" width="63.109375" style="34" customWidth="1"/>
    <col min="5" max="16384" width="9.109375" style="34"/>
  </cols>
  <sheetData>
    <row r="1" spans="1:4" ht="54.75" customHeight="1" thickBot="1">
      <c r="A1" s="121" t="s">
        <v>60</v>
      </c>
      <c r="B1" s="121"/>
      <c r="C1" s="121"/>
      <c r="D1" s="121"/>
    </row>
    <row r="2" spans="1:4">
      <c r="A2" s="88" t="s">
        <v>29</v>
      </c>
      <c r="B2" s="90" t="s">
        <v>0</v>
      </c>
      <c r="C2" s="90" t="s">
        <v>52</v>
      </c>
      <c r="D2" s="91" t="s">
        <v>56</v>
      </c>
    </row>
    <row r="3" spans="1:4">
      <c r="A3" s="89">
        <v>1</v>
      </c>
      <c r="B3" s="92" t="s">
        <v>53</v>
      </c>
      <c r="C3" s="93" t="s">
        <v>54</v>
      </c>
      <c r="D3" s="94" t="s">
        <v>55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ინფორმ. გაცემული სარგოს შესახებ</vt:lpstr>
      <vt:lpstr>ინფორმაცია მივლინებების</vt:lpstr>
      <vt:lpstr>ბალანზე რიცხული ავტოტრანსპორტი</vt:lpstr>
      <vt:lpstr>რეკლამა</vt:lpstr>
      <vt:lpstr>ავტოსატრ.საშ.ზე გაწეული ხარჯები</vt:lpstr>
      <vt:lpstr>სატელეფონო საუბრებზე გაწეული ხა</vt:lpstr>
      <vt:lpstr>ბალანსზე რიცხული უძრავი ქონება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2025-04-17T06:54:42Z</dcterms:modified>
</cp:coreProperties>
</file>