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8800" windowHeight="12000" firstSheet="3" activeTab="3"/>
  </bookViews>
  <sheets>
    <sheet name="ინფორმ. გაცემული სარგოს შესახებ" sheetId="9" r:id="rId1"/>
    <sheet name="ინფორმაცია მივლინებების" sheetId="2" r:id="rId2"/>
    <sheet name="ბალანზე რიცხული ავტოტრანსპორტი" sheetId="3" r:id="rId3"/>
    <sheet name="რეკლამა" sheetId="5" r:id="rId4"/>
    <sheet name="ავტოსატრ.საშ.ზე გაწეული ხარჯები" sheetId="6" r:id="rId5"/>
    <sheet name="სატელეფონო საუბრებზე გაწეული ხა" sheetId="7" r:id="rId6"/>
    <sheet name="ბალანსზე რიცხული უძრავი ქონება" sheetId="2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5" l="1"/>
  <c r="D16" i="5"/>
  <c r="D14" i="5"/>
  <c r="C16" i="5" l="1"/>
  <c r="E13" i="7"/>
  <c r="D13" i="7"/>
  <c r="C13" i="7"/>
  <c r="D12" i="7"/>
  <c r="C12" i="7"/>
  <c r="E12" i="7" s="1"/>
  <c r="D11" i="7"/>
  <c r="C11" i="7"/>
  <c r="E11" i="7" s="1"/>
  <c r="E7" i="7"/>
  <c r="E5" i="7"/>
  <c r="E4" i="7"/>
  <c r="E3" i="7"/>
  <c r="C8" i="6"/>
  <c r="B8" i="6"/>
  <c r="F7" i="6"/>
  <c r="F6" i="6"/>
  <c r="D5" i="6"/>
  <c r="D8" i="6" s="1"/>
  <c r="B4" i="6"/>
  <c r="F4" i="6" s="1"/>
  <c r="C15" i="5"/>
  <c r="C14" i="5"/>
  <c r="D12" i="5"/>
  <c r="D8" i="5"/>
  <c r="D7" i="5"/>
  <c r="D6" i="5"/>
  <c r="I9" i="2"/>
  <c r="H9" i="2"/>
  <c r="G9" i="2"/>
  <c r="F9" i="2"/>
  <c r="E9" i="2"/>
  <c r="D9" i="2"/>
  <c r="C9" i="2"/>
  <c r="B9" i="2"/>
  <c r="J7" i="2"/>
  <c r="J9" i="2" s="1"/>
  <c r="J6" i="2"/>
  <c r="J5" i="2"/>
  <c r="F15" i="9"/>
  <c r="F14" i="9"/>
  <c r="C14" i="9"/>
  <c r="D13" i="9"/>
  <c r="C13" i="9"/>
  <c r="F13" i="9" s="1"/>
  <c r="C12" i="9"/>
  <c r="F12" i="9" s="1"/>
  <c r="F11" i="9"/>
  <c r="F10" i="9"/>
  <c r="F9" i="9"/>
  <c r="F8" i="9"/>
  <c r="F7" i="9"/>
  <c r="F6" i="9"/>
  <c r="F5" i="9"/>
  <c r="F4" i="9"/>
  <c r="F8" i="6" l="1"/>
  <c r="F5" i="6"/>
</calcChain>
</file>

<file path=xl/sharedStrings.xml><?xml version="1.0" encoding="utf-8"?>
<sst xmlns="http://schemas.openxmlformats.org/spreadsheetml/2006/main" count="134" uniqueCount="69">
  <si>
    <t>დასახელება</t>
  </si>
  <si>
    <t>თანამდებობის პირები</t>
  </si>
  <si>
    <t>სხვა დანარჩენი თანამშრომელი</t>
  </si>
  <si>
    <t>სულ</t>
  </si>
  <si>
    <t>I კვარტალი</t>
  </si>
  <si>
    <t>II კვარტალი</t>
  </si>
  <si>
    <t>III კვარტალი</t>
  </si>
  <si>
    <t>IV კვარტალი</t>
  </si>
  <si>
    <t>თანამდებობრივი სარგო</t>
  </si>
  <si>
    <t>დანამატი</t>
  </si>
  <si>
    <t>პრემია</t>
  </si>
  <si>
    <t>სულ:</t>
  </si>
  <si>
    <t>გამოშვების წელი</t>
  </si>
  <si>
    <t>ნომერი</t>
  </si>
  <si>
    <t>ავტომანქანა Volvo S60</t>
  </si>
  <si>
    <t>GG312EG</t>
  </si>
  <si>
    <t>ავტომანქანა Renault Duster</t>
  </si>
  <si>
    <t>DD351SS</t>
  </si>
  <si>
    <t>DD352SS</t>
  </si>
  <si>
    <t>ავტომანქანა Ford Fiesta</t>
  </si>
  <si>
    <t>AC810CA</t>
  </si>
  <si>
    <t>AC811CA</t>
  </si>
  <si>
    <t>ავტომანქანა Hyundai Sonata</t>
  </si>
  <si>
    <t>VN176VN</t>
  </si>
  <si>
    <t>ავტომანქანა Fiat Tipo SW Hybrid 1,5</t>
  </si>
  <si>
    <t>YG313GY</t>
  </si>
  <si>
    <t>YG312GY</t>
  </si>
  <si>
    <t>YG308GY</t>
  </si>
  <si>
    <t xml:space="preserve">ავტომანქანა Nisan Serena </t>
  </si>
  <si>
    <t>WA110WA</t>
  </si>
  <si>
    <t>N</t>
  </si>
  <si>
    <t>საბიუჯეტო სახსრები</t>
  </si>
  <si>
    <t>მსოფლიო ბანკი (კრედიტი)</t>
  </si>
  <si>
    <t>საშტატო და შტატგარეშე თანამშრომლების (თანამდებობის პირების გარდა) მივლინებაზე გაწეული ხარჯები</t>
  </si>
  <si>
    <t>თანამდებობის პირების მივლინებაზე გაწეული ხარჯი (დირექტორი, დირექტორის მოადგილეები)</t>
  </si>
  <si>
    <t>ქვეყნის შიგნით</t>
  </si>
  <si>
    <t>ქვეყნის გარეთ</t>
  </si>
  <si>
    <t>სულ ხარჯი</t>
  </si>
  <si>
    <t>საწვავ/საპოხი მასალების შესყიდვის ხარჯი</t>
  </si>
  <si>
    <t>მიმდინარე რემონტის (შეკეთება) ხარჯი</t>
  </si>
  <si>
    <t>სათადარიგო მასალების შესყიდვის ხარჯი</t>
  </si>
  <si>
    <t>სატრანსპორტო საშუალებების დაზღვევის ხარჯი</t>
  </si>
  <si>
    <t>მსოფლიო ბანკი_კრედიტი</t>
  </si>
  <si>
    <t>მობილური ტელეფონის ხარჯი</t>
  </si>
  <si>
    <t>პერიოდი</t>
  </si>
  <si>
    <r>
      <t xml:space="preserve">დანართი </t>
    </r>
    <r>
      <rPr>
        <b/>
        <i/>
        <sz val="11"/>
        <color indexed="8"/>
        <rFont val="Calibri"/>
        <family val="2"/>
      </rPr>
      <t>№6</t>
    </r>
  </si>
  <si>
    <t>ხარჯის დასახელება</t>
  </si>
  <si>
    <t xml:space="preserve">I კვარტალი </t>
  </si>
  <si>
    <t xml:space="preserve">II კვარტალი </t>
  </si>
  <si>
    <t xml:space="preserve">III კვარტალი </t>
  </si>
  <si>
    <t xml:space="preserve">IV კვარტალი </t>
  </si>
  <si>
    <t>2024 წლის ხარჯი</t>
  </si>
  <si>
    <t>ინფორმაცია  სსიპ-აწარმოე საქართველოში-ს მიერ  შრომის ანაზღაურებაზე გაწეული ხარჯების შესახებ 01.04.2024 წ. მდგომარეობით  (ლარი)</t>
  </si>
  <si>
    <t xml:space="preserve">2024 წელის სსიპ-ის ,,აწარმოე საქართველოში'' მიერ საშტატო და შტატგარეშე თანამშრომლების მივლინებაზე გაწეული  ხარჯი (ლარი) </t>
  </si>
  <si>
    <t>სსიპ-ის ,,აწარმოე საქართველოში'' მიერ სატელეკომუნიკაციო მომსახურებაზე 2024 წელს   გაწეული  ხარჯი (ლარი)</t>
  </si>
  <si>
    <t>სსიპ-ის ,,აწარმოე საქართველოში'' მიერ რეკლამის განთავსებაზე 
2024 წელს გაწეული ხარჯი (ლარი)</t>
  </si>
  <si>
    <t>სსიპ-ის ,,აწარმოე საქართველოში'' მიერ სააგენტოს ბალანსზე რიცხულ ავტომანქანებზე 
2024 წელს გაწეული ხარჯი (ლარი)</t>
  </si>
  <si>
    <t>საზოგადოებრივი სატელეფონო მომსახურების ხარჯი</t>
  </si>
  <si>
    <t>რეკლამის  ხარჯი</t>
  </si>
  <si>
    <t>2024 წელს  სსიპ-ის აწარმოე საქართველოში I-II კვარტალში ბალანსზე რიცხული უძრავი ქონება</t>
  </si>
  <si>
    <t>მიღების წელი</t>
  </si>
  <si>
    <t>შენობა - ნაგებობა</t>
  </si>
  <si>
    <t>2024 ივნისი</t>
  </si>
  <si>
    <t>ქ.თელავი, რუსთაველის გამზირი N 11</t>
  </si>
  <si>
    <t xml:space="preserve">მისამართი </t>
  </si>
  <si>
    <t xml:space="preserve">2024 წელს  სსიპ-ის აწარმოე საქართველოში I-II კვარტალში ბალანსზე რიცხული ავტოსატრანსპორტო საშუალებების ჩამონათვალი </t>
  </si>
  <si>
    <r>
      <t xml:space="preserve">შენიშვნა *: </t>
    </r>
    <r>
      <rPr>
        <sz val="10"/>
        <color indexed="8"/>
        <rFont val="Calibri"/>
        <family val="2"/>
      </rPr>
      <t>თანამდებობის პირებში იგულისხმებიან „საჯარო სამსახურში ინტერესთა შეუთავსებლობისა და კორუფციის შესახებ“ საქართველოს კანონის მე-2 მუხლითა და „თანამდებობის პირის ქონებრივი მდგომარეობის დეკლარაციის წარდგენის წესისა და იმ თანამდებობის პირთა თანამდებობრივი რეესტრის დამტკიცების შესახებ, რომელთათვისაც სავალდებულოა ქონებრივი მდგომარეობის დეკლარაციის შევსება“ საქართველოს პრეზიდენტის 2010 წლის 14 იანვრის №22 ბრძანებულების მე-8 მუხლით განსაზღვრული პირები.</t>
    </r>
  </si>
  <si>
    <r>
      <rPr>
        <b/>
        <sz val="10"/>
        <color indexed="8"/>
        <rFont val="Calibri"/>
        <family val="2"/>
      </rPr>
      <t xml:space="preserve">შენიშვნა**: </t>
    </r>
    <r>
      <rPr>
        <sz val="10"/>
        <color indexed="8"/>
        <rFont val="Calibri"/>
        <family val="2"/>
      </rPr>
      <t>დანართი ქვეყნდება კვარტალურად, კვარტლის დასრულებიდან 1 თვის განმავლობაში.</t>
    </r>
  </si>
  <si>
    <t>ევროკავშირის გრანტი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</si>
</sst>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 body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6" fillId="0" borderId="5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5" borderId="23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wrapText="1"/>
    </xf>
    <xf numFmtId="1" fontId="4" fillId="3" borderId="5" xfId="0" applyNumberFormat="1" applyFont="1" applyFill="1" applyBorder="1" applyAlignment="1">
      <alignment vertical="center" wrapText="1"/>
    </xf>
    <xf numFmtId="1" fontId="4" fillId="3" borderId="9" xfId="0" applyNumberFormat="1" applyFont="1" applyFill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wrapText="1"/>
    </xf>
    <xf numFmtId="1" fontId="4" fillId="0" borderId="5" xfId="0" applyNumberFormat="1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wrapText="1"/>
    </xf>
    <xf numFmtId="1" fontId="6" fillId="0" borderId="5" xfId="3" applyNumberFormat="1" applyFont="1" applyBorder="1" applyAlignment="1">
      <alignment horizontal="center" vertical="center"/>
    </xf>
    <xf numFmtId="1" fontId="6" fillId="3" borderId="6" xfId="3" applyNumberFormat="1" applyFont="1" applyFill="1" applyBorder="1" applyAlignment="1">
      <alignment horizontal="center" vertical="center"/>
    </xf>
    <xf numFmtId="1" fontId="6" fillId="3" borderId="9" xfId="3" applyNumberFormat="1" applyFont="1" applyFill="1" applyBorder="1" applyAlignment="1">
      <alignment horizontal="center" vertical="center"/>
    </xf>
    <xf numFmtId="1" fontId="6" fillId="3" borderId="10" xfId="3" applyNumberFormat="1" applyFont="1" applyFill="1" applyBorder="1" applyAlignment="1">
      <alignment horizontal="center" vertical="center"/>
    </xf>
    <xf numFmtId="1" fontId="0" fillId="0" borderId="0" xfId="0" applyNumberFormat="1"/>
    <xf numFmtId="1" fontId="13" fillId="0" borderId="5" xfId="1" applyNumberFormat="1" applyFont="1" applyBorder="1" applyAlignment="1">
      <alignment horizontal="center" vertical="center"/>
    </xf>
    <xf numFmtId="1" fontId="6" fillId="3" borderId="6" xfId="1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vertical="center" wrapText="1"/>
    </xf>
    <xf numFmtId="1" fontId="4" fillId="0" borderId="2" xfId="0" applyNumberFormat="1" applyFont="1" applyBorder="1" applyAlignment="1">
      <alignment wrapText="1"/>
    </xf>
    <xf numFmtId="1" fontId="4" fillId="3" borderId="3" xfId="0" applyNumberFormat="1" applyFont="1" applyFill="1" applyBorder="1" applyAlignment="1">
      <alignment wrapText="1"/>
    </xf>
    <xf numFmtId="1" fontId="4" fillId="0" borderId="8" xfId="0" applyNumberFormat="1" applyFont="1" applyBorder="1" applyAlignment="1">
      <alignment wrapText="1"/>
    </xf>
    <xf numFmtId="1" fontId="4" fillId="0" borderId="16" xfId="0" applyNumberFormat="1" applyFont="1" applyBorder="1" applyAlignment="1">
      <alignment wrapText="1"/>
    </xf>
    <xf numFmtId="1" fontId="4" fillId="0" borderId="9" xfId="0" applyNumberFormat="1" applyFont="1" applyBorder="1" applyAlignment="1">
      <alignment wrapText="1"/>
    </xf>
    <xf numFmtId="1" fontId="4" fillId="0" borderId="15" xfId="0" applyNumberFormat="1" applyFont="1" applyBorder="1" applyAlignment="1">
      <alignment vertical="center" wrapText="1"/>
    </xf>
    <xf numFmtId="1" fontId="4" fillId="3" borderId="15" xfId="0" applyNumberFormat="1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vertical="center" wrapText="1"/>
    </xf>
    <xf numFmtId="1" fontId="4" fillId="3" borderId="8" xfId="0" applyNumberFormat="1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1" fontId="13" fillId="3" borderId="6" xfId="0" applyNumberFormat="1" applyFont="1" applyFill="1" applyBorder="1" applyAlignment="1">
      <alignment horizontal="center" vertical="center" wrapText="1"/>
    </xf>
    <xf numFmtId="1" fontId="13" fillId="3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wrapText="1"/>
    </xf>
    <xf numFmtId="1" fontId="4" fillId="0" borderId="11" xfId="0" applyNumberFormat="1" applyFont="1" applyBorder="1" applyAlignment="1">
      <alignment wrapText="1"/>
    </xf>
    <xf numFmtId="0" fontId="6" fillId="3" borderId="17" xfId="0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1" fontId="4" fillId="3" borderId="35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6" fillId="3" borderId="6" xfId="0" applyNumberFormat="1" applyFont="1" applyFill="1" applyBorder="1" applyAlignment="1">
      <alignment horizont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18"/>
  <sheetViews>
    <sheetView workbookViewId="0">
      <selection sqref="A1:XFD1048576"/>
    </sheetView>
  </sheetViews>
  <sheetFormatPr defaultColWidth="9.109375" defaultRowHeight="13.8"/>
  <cols>
    <col min="1" max="1" width="25.6640625" style="2" customWidth="1"/>
    <col min="2" max="2" width="16.5546875" style="2" customWidth="1"/>
    <col min="3" max="3" width="18.109375" style="2" customWidth="1"/>
    <col min="4" max="6" width="16.5546875" style="2" customWidth="1"/>
    <col min="7" max="13" width="15" style="2" customWidth="1"/>
    <col min="14" max="16384" width="9.109375" style="2"/>
  </cols>
  <sheetData>
    <row r="1" spans="1:14" ht="15.6">
      <c r="A1" s="1"/>
      <c r="B1" s="1"/>
      <c r="C1" s="1"/>
      <c r="D1" s="1"/>
      <c r="E1" s="1"/>
      <c r="F1" s="9" t="s">
        <v>45</v>
      </c>
      <c r="G1" s="1"/>
      <c r="H1" s="1"/>
      <c r="I1" s="1"/>
      <c r="J1" s="1"/>
      <c r="K1" s="1"/>
      <c r="L1" s="1"/>
      <c r="M1" s="1"/>
      <c r="N1" s="1"/>
    </row>
    <row r="2" spans="1:14" ht="58.5" customHeight="1" thickBot="1">
      <c r="A2" s="102" t="s">
        <v>52</v>
      </c>
      <c r="B2" s="102"/>
      <c r="C2" s="102"/>
      <c r="D2" s="102"/>
      <c r="E2" s="102"/>
      <c r="F2" s="102"/>
      <c r="G2" s="8"/>
      <c r="H2" s="8"/>
      <c r="I2" s="8"/>
      <c r="J2" s="8"/>
      <c r="K2" s="8"/>
      <c r="L2" s="8"/>
      <c r="M2" s="8"/>
    </row>
    <row r="3" spans="1:14" ht="28.2" thickBot="1">
      <c r="A3" s="35" t="s">
        <v>0</v>
      </c>
      <c r="B3" s="36" t="s">
        <v>44</v>
      </c>
      <c r="C3" s="37" t="s">
        <v>8</v>
      </c>
      <c r="D3" s="38" t="s">
        <v>9</v>
      </c>
      <c r="E3" s="38" t="s">
        <v>10</v>
      </c>
      <c r="F3" s="39" t="s">
        <v>3</v>
      </c>
    </row>
    <row r="4" spans="1:14" ht="20.25" customHeight="1" thickBot="1">
      <c r="A4" s="103" t="s">
        <v>1</v>
      </c>
      <c r="B4" s="13" t="s">
        <v>4</v>
      </c>
      <c r="C4" s="61">
        <v>76806</v>
      </c>
      <c r="D4" s="62"/>
      <c r="E4" s="62"/>
      <c r="F4" s="63">
        <f>C4+D4+E4</f>
        <v>76806</v>
      </c>
    </row>
    <row r="5" spans="1:14" ht="20.25" customHeight="1" thickBot="1">
      <c r="A5" s="104"/>
      <c r="B5" s="14" t="s">
        <v>5</v>
      </c>
      <c r="C5" s="64">
        <v>76806</v>
      </c>
      <c r="D5" s="45">
        <v>25600.9</v>
      </c>
      <c r="E5" s="45"/>
      <c r="F5" s="63">
        <f>C5+D5+E5</f>
        <v>102406.9</v>
      </c>
    </row>
    <row r="6" spans="1:14" ht="20.25" customHeight="1" thickBot="1">
      <c r="A6" s="104"/>
      <c r="B6" s="14" t="s">
        <v>6</v>
      </c>
      <c r="C6" s="89">
        <v>76806</v>
      </c>
      <c r="D6" s="45"/>
      <c r="E6" s="45"/>
      <c r="F6" s="63">
        <f t="shared" ref="F6:F15" si="0">C6+D6+E6</f>
        <v>76806</v>
      </c>
    </row>
    <row r="7" spans="1:14" ht="20.25" customHeight="1" thickBot="1">
      <c r="A7" s="105"/>
      <c r="B7" s="15" t="s">
        <v>7</v>
      </c>
      <c r="C7" s="65"/>
      <c r="D7" s="66"/>
      <c r="E7" s="66"/>
      <c r="F7" s="63">
        <f t="shared" si="0"/>
        <v>0</v>
      </c>
    </row>
    <row r="8" spans="1:14" ht="20.25" customHeight="1" thickBot="1">
      <c r="A8" s="103" t="s">
        <v>2</v>
      </c>
      <c r="B8" s="13" t="s">
        <v>4</v>
      </c>
      <c r="C8" s="67">
        <v>1153492</v>
      </c>
      <c r="D8" s="90"/>
      <c r="E8" s="62"/>
      <c r="F8" s="63">
        <f t="shared" si="0"/>
        <v>1153492</v>
      </c>
    </row>
    <row r="9" spans="1:14" ht="20.25" customHeight="1" thickBot="1">
      <c r="A9" s="104"/>
      <c r="B9" s="14" t="s">
        <v>5</v>
      </c>
      <c r="C9" s="64">
        <v>1201011.43</v>
      </c>
      <c r="D9" s="45">
        <v>67302.070000000007</v>
      </c>
      <c r="E9" s="45"/>
      <c r="F9" s="63">
        <f>C9+D9+E9</f>
        <v>1268313.5</v>
      </c>
    </row>
    <row r="10" spans="1:14" ht="20.25" customHeight="1" thickBot="1">
      <c r="A10" s="104"/>
      <c r="B10" s="14" t="s">
        <v>6</v>
      </c>
      <c r="C10" s="64">
        <v>1222451.8600000001</v>
      </c>
      <c r="D10" s="45"/>
      <c r="E10" s="45"/>
      <c r="F10" s="63">
        <f t="shared" si="0"/>
        <v>1222451.8600000001</v>
      </c>
    </row>
    <row r="11" spans="1:14" ht="20.25" customHeight="1" thickBot="1">
      <c r="A11" s="105"/>
      <c r="B11" s="15" t="s">
        <v>7</v>
      </c>
      <c r="C11" s="65"/>
      <c r="D11" s="66"/>
      <c r="E11" s="66"/>
      <c r="F11" s="63">
        <f t="shared" si="0"/>
        <v>0</v>
      </c>
    </row>
    <row r="12" spans="1:14" ht="20.25" customHeight="1" thickBot="1">
      <c r="A12" s="103" t="s">
        <v>3</v>
      </c>
      <c r="B12" s="91" t="s">
        <v>4</v>
      </c>
      <c r="C12" s="92">
        <f>C4+C8</f>
        <v>1230298</v>
      </c>
      <c r="D12" s="68"/>
      <c r="E12" s="69"/>
      <c r="F12" s="63">
        <f t="shared" si="0"/>
        <v>1230298</v>
      </c>
    </row>
    <row r="13" spans="1:14" ht="20.25" customHeight="1" thickBot="1">
      <c r="A13" s="104"/>
      <c r="B13" s="93" t="s">
        <v>5</v>
      </c>
      <c r="C13" s="70">
        <f>C5+C9</f>
        <v>1277817.43</v>
      </c>
      <c r="D13" s="46">
        <f>D5+D9</f>
        <v>92902.97</v>
      </c>
      <c r="E13" s="46"/>
      <c r="F13" s="63">
        <f t="shared" si="0"/>
        <v>1370720.4</v>
      </c>
    </row>
    <row r="14" spans="1:14" ht="20.25" customHeight="1" thickBot="1">
      <c r="A14" s="104"/>
      <c r="B14" s="94" t="s">
        <v>6</v>
      </c>
      <c r="C14" s="95">
        <f>C6+C10</f>
        <v>1299257.8600000001</v>
      </c>
      <c r="D14" s="46"/>
      <c r="E14" s="46"/>
      <c r="F14" s="63">
        <f t="shared" si="0"/>
        <v>1299257.8600000001</v>
      </c>
    </row>
    <row r="15" spans="1:14" ht="20.25" customHeight="1" thickBot="1">
      <c r="A15" s="105"/>
      <c r="B15" s="15" t="s">
        <v>7</v>
      </c>
      <c r="C15" s="71"/>
      <c r="D15" s="47"/>
      <c r="E15" s="47"/>
      <c r="F15" s="63">
        <f t="shared" si="0"/>
        <v>0</v>
      </c>
    </row>
    <row r="17" spans="1:13">
      <c r="A17" s="101" t="s">
        <v>66</v>
      </c>
      <c r="B17" s="101"/>
      <c r="C17" s="101"/>
      <c r="D17" s="101"/>
      <c r="E17" s="101"/>
      <c r="F17" s="101"/>
    </row>
    <row r="18" spans="1:13">
      <c r="A18" s="101" t="s">
        <v>67</v>
      </c>
      <c r="B18" s="101"/>
      <c r="C18" s="101"/>
      <c r="D18" s="101"/>
      <c r="E18" s="101"/>
      <c r="F18" s="101"/>
      <c r="G18" s="96"/>
      <c r="H18" s="96"/>
      <c r="I18" s="96"/>
      <c r="J18" s="96"/>
      <c r="K18" s="96"/>
      <c r="L18" s="96"/>
      <c r="M18" s="96"/>
    </row>
  </sheetData>
  <mergeCells count="6">
    <mergeCell ref="A18:F18"/>
    <mergeCell ref="A2:F2"/>
    <mergeCell ref="A4:A7"/>
    <mergeCell ref="A8:A11"/>
    <mergeCell ref="A12:A15"/>
    <mergeCell ref="A17:F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9"/>
  <sheetViews>
    <sheetView workbookViewId="0">
      <selection sqref="A1:XFD1048576"/>
    </sheetView>
  </sheetViews>
  <sheetFormatPr defaultColWidth="8.88671875" defaultRowHeight="39" customHeight="1"/>
  <cols>
    <col min="1" max="1" width="19.33203125" style="4" customWidth="1"/>
    <col min="2" max="2" width="12.5546875" style="4" customWidth="1"/>
    <col min="3" max="10" width="12.109375" style="4" customWidth="1"/>
    <col min="11" max="12" width="8.88671875" style="4"/>
    <col min="13" max="13" width="11.5546875" style="4" bestFit="1" customWidth="1"/>
    <col min="14" max="16384" width="8.88671875" style="4"/>
  </cols>
  <sheetData>
    <row r="1" spans="1:10" ht="39" customHeight="1" thickBot="1">
      <c r="A1" s="106" t="s">
        <v>53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39" customHeight="1">
      <c r="A2" s="111" t="s">
        <v>44</v>
      </c>
      <c r="B2" s="107" t="s">
        <v>31</v>
      </c>
      <c r="C2" s="107"/>
      <c r="D2" s="107"/>
      <c r="E2" s="107"/>
      <c r="F2" s="107" t="s">
        <v>32</v>
      </c>
      <c r="G2" s="107"/>
      <c r="H2" s="107"/>
      <c r="I2" s="107"/>
      <c r="J2" s="108" t="s">
        <v>11</v>
      </c>
    </row>
    <row r="3" spans="1:10" ht="39" customHeight="1">
      <c r="A3" s="112"/>
      <c r="B3" s="110" t="s">
        <v>33</v>
      </c>
      <c r="C3" s="110"/>
      <c r="D3" s="110" t="s">
        <v>34</v>
      </c>
      <c r="E3" s="110"/>
      <c r="F3" s="110" t="s">
        <v>33</v>
      </c>
      <c r="G3" s="110"/>
      <c r="H3" s="110" t="s">
        <v>34</v>
      </c>
      <c r="I3" s="110"/>
      <c r="J3" s="109"/>
    </row>
    <row r="4" spans="1:10" ht="39" customHeight="1">
      <c r="A4" s="112"/>
      <c r="B4" s="86" t="s">
        <v>35</v>
      </c>
      <c r="C4" s="86" t="s">
        <v>36</v>
      </c>
      <c r="D4" s="86" t="s">
        <v>35</v>
      </c>
      <c r="E4" s="86" t="s">
        <v>36</v>
      </c>
      <c r="F4" s="86" t="s">
        <v>35</v>
      </c>
      <c r="G4" s="86" t="s">
        <v>36</v>
      </c>
      <c r="H4" s="86" t="s">
        <v>35</v>
      </c>
      <c r="I4" s="86" t="s">
        <v>36</v>
      </c>
      <c r="J4" s="109"/>
    </row>
    <row r="5" spans="1:10" ht="27.75" customHeight="1">
      <c r="A5" s="88" t="s">
        <v>4</v>
      </c>
      <c r="B5" s="59">
        <v>2190</v>
      </c>
      <c r="C5" s="59">
        <v>121844.32999999996</v>
      </c>
      <c r="D5" s="59">
        <v>1116.99</v>
      </c>
      <c r="E5" s="59">
        <v>42534.44</v>
      </c>
      <c r="F5" s="59">
        <v>7476.9000000000005</v>
      </c>
      <c r="G5" s="59">
        <v>1183.21</v>
      </c>
      <c r="H5" s="59">
        <v>210</v>
      </c>
      <c r="I5" s="59">
        <v>0</v>
      </c>
      <c r="J5" s="60">
        <f>SUM(B5:I5)</f>
        <v>176555.86999999994</v>
      </c>
    </row>
    <row r="6" spans="1:10" ht="27.75" customHeight="1">
      <c r="A6" s="88" t="s">
        <v>5</v>
      </c>
      <c r="B6" s="76">
        <v>4121.5</v>
      </c>
      <c r="C6" s="76">
        <v>192041.05</v>
      </c>
      <c r="D6" s="76">
        <v>2818.56</v>
      </c>
      <c r="E6" s="76">
        <v>57415.87</v>
      </c>
      <c r="F6" s="76">
        <v>2531.4</v>
      </c>
      <c r="G6" s="75"/>
      <c r="H6" s="75"/>
      <c r="I6" s="75"/>
      <c r="J6" s="60">
        <f>SUM(B6:I6)</f>
        <v>258928.37999999998</v>
      </c>
    </row>
    <row r="7" spans="1:10" ht="27.75" customHeight="1">
      <c r="A7" s="88" t="s">
        <v>6</v>
      </c>
      <c r="B7" s="75">
        <v>3349.6</v>
      </c>
      <c r="C7" s="75">
        <v>159480.68</v>
      </c>
      <c r="D7" s="75">
        <v>1831.68</v>
      </c>
      <c r="E7" s="75">
        <v>18853.509999999998</v>
      </c>
      <c r="F7" s="76">
        <v>3375.6</v>
      </c>
      <c r="G7" s="75"/>
      <c r="H7" s="75">
        <v>120</v>
      </c>
      <c r="I7" s="75"/>
      <c r="J7" s="60">
        <f>SUM(B7:I7)</f>
        <v>187011.07</v>
      </c>
    </row>
    <row r="8" spans="1:10" ht="27.75" customHeight="1">
      <c r="A8" s="88" t="s">
        <v>7</v>
      </c>
      <c r="B8" s="75"/>
      <c r="C8" s="75"/>
      <c r="D8" s="75"/>
      <c r="E8" s="75"/>
      <c r="F8" s="75"/>
      <c r="G8" s="75"/>
      <c r="H8" s="75"/>
      <c r="I8" s="75"/>
      <c r="J8" s="77"/>
    </row>
    <row r="9" spans="1:10" ht="27.75" customHeight="1" thickBot="1">
      <c r="A9" s="44" t="s">
        <v>3</v>
      </c>
      <c r="B9" s="78">
        <f>SUM(B5:B8)</f>
        <v>9661.1</v>
      </c>
      <c r="C9" s="78">
        <f t="shared" ref="C9:J9" si="0">SUM(C5:C8)</f>
        <v>473366.05999999994</v>
      </c>
      <c r="D9" s="78">
        <f t="shared" si="0"/>
        <v>5767.2300000000005</v>
      </c>
      <c r="E9" s="78">
        <f t="shared" si="0"/>
        <v>118803.81999999999</v>
      </c>
      <c r="F9" s="78">
        <f t="shared" si="0"/>
        <v>13383.900000000001</v>
      </c>
      <c r="G9" s="78">
        <f t="shared" si="0"/>
        <v>1183.21</v>
      </c>
      <c r="H9" s="78">
        <f t="shared" si="0"/>
        <v>330</v>
      </c>
      <c r="I9" s="78">
        <f t="shared" si="0"/>
        <v>0</v>
      </c>
      <c r="J9" s="78">
        <f t="shared" si="0"/>
        <v>622495.31999999983</v>
      </c>
    </row>
  </sheetData>
  <mergeCells count="9">
    <mergeCell ref="A1:J1"/>
    <mergeCell ref="B2:E2"/>
    <mergeCell ref="F2:I2"/>
    <mergeCell ref="J2:J4"/>
    <mergeCell ref="B3:C3"/>
    <mergeCell ref="D3:E3"/>
    <mergeCell ref="F3:G3"/>
    <mergeCell ref="H3:I3"/>
    <mergeCell ref="A2:A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3"/>
  <sheetViews>
    <sheetView workbookViewId="0">
      <selection activeCell="C15" sqref="C15"/>
    </sheetView>
  </sheetViews>
  <sheetFormatPr defaultRowHeight="14.4"/>
  <cols>
    <col min="1" max="1" width="5.6640625" style="3" customWidth="1"/>
    <col min="2" max="2" width="45" customWidth="1"/>
    <col min="3" max="3" width="21.44140625" customWidth="1"/>
    <col min="4" max="4" width="23.5546875" customWidth="1"/>
  </cols>
  <sheetData>
    <row r="1" spans="1:4" ht="53.25" customHeight="1" thickBot="1">
      <c r="A1" s="113" t="s">
        <v>65</v>
      </c>
      <c r="B1" s="113"/>
      <c r="C1" s="113"/>
      <c r="D1" s="113"/>
    </row>
    <row r="2" spans="1:4" ht="35.25" customHeight="1">
      <c r="A2" s="19" t="s">
        <v>30</v>
      </c>
      <c r="B2" s="20" t="s">
        <v>0</v>
      </c>
      <c r="C2" s="20" t="s">
        <v>12</v>
      </c>
      <c r="D2" s="21" t="s">
        <v>13</v>
      </c>
    </row>
    <row r="3" spans="1:4" ht="16.5" customHeight="1">
      <c r="A3" s="27">
        <v>1</v>
      </c>
      <c r="B3" s="29" t="s">
        <v>14</v>
      </c>
      <c r="C3" s="30">
        <v>2019</v>
      </c>
      <c r="D3" s="31" t="s">
        <v>15</v>
      </c>
    </row>
    <row r="4" spans="1:4">
      <c r="A4" s="27">
        <v>2</v>
      </c>
      <c r="B4" s="29" t="s">
        <v>16</v>
      </c>
      <c r="C4" s="30">
        <v>2016</v>
      </c>
      <c r="D4" s="31" t="s">
        <v>17</v>
      </c>
    </row>
    <row r="5" spans="1:4">
      <c r="A5" s="27">
        <v>3</v>
      </c>
      <c r="B5" s="29" t="s">
        <v>16</v>
      </c>
      <c r="C5" s="30">
        <v>2016</v>
      </c>
      <c r="D5" s="31" t="s">
        <v>18</v>
      </c>
    </row>
    <row r="6" spans="1:4">
      <c r="A6" s="27">
        <v>4</v>
      </c>
      <c r="B6" s="29" t="s">
        <v>19</v>
      </c>
      <c r="C6" s="30">
        <v>2014</v>
      </c>
      <c r="D6" s="31" t="s">
        <v>20</v>
      </c>
    </row>
    <row r="7" spans="1:4">
      <c r="A7" s="27">
        <v>5</v>
      </c>
      <c r="B7" s="29" t="s">
        <v>19</v>
      </c>
      <c r="C7" s="30">
        <v>2014</v>
      </c>
      <c r="D7" s="31" t="s">
        <v>21</v>
      </c>
    </row>
    <row r="8" spans="1:4">
      <c r="A8" s="27">
        <v>6</v>
      </c>
      <c r="B8" s="29" t="s">
        <v>22</v>
      </c>
      <c r="C8" s="30">
        <v>2010</v>
      </c>
      <c r="D8" s="31" t="s">
        <v>23</v>
      </c>
    </row>
    <row r="9" spans="1:4">
      <c r="A9" s="27">
        <v>7</v>
      </c>
      <c r="B9" s="29" t="s">
        <v>24</v>
      </c>
      <c r="C9" s="30">
        <v>2023</v>
      </c>
      <c r="D9" s="31" t="s">
        <v>25</v>
      </c>
    </row>
    <row r="10" spans="1:4">
      <c r="A10" s="27">
        <v>8</v>
      </c>
      <c r="B10" s="29" t="s">
        <v>24</v>
      </c>
      <c r="C10" s="30">
        <v>2023</v>
      </c>
      <c r="D10" s="31" t="s">
        <v>26</v>
      </c>
    </row>
    <row r="11" spans="1:4">
      <c r="A11" s="27">
        <v>9</v>
      </c>
      <c r="B11" s="29" t="s">
        <v>24</v>
      </c>
      <c r="C11" s="30">
        <v>2023</v>
      </c>
      <c r="D11" s="31" t="s">
        <v>27</v>
      </c>
    </row>
    <row r="12" spans="1:4" ht="15" thickBot="1">
      <c r="A12" s="28">
        <v>10</v>
      </c>
      <c r="B12" s="32" t="s">
        <v>28</v>
      </c>
      <c r="C12" s="33">
        <v>2014</v>
      </c>
      <c r="D12" s="34" t="s">
        <v>29</v>
      </c>
    </row>
    <row r="13" spans="1:4">
      <c r="A13" s="5"/>
      <c r="B13" s="6"/>
      <c r="C13" s="6"/>
      <c r="D13" s="6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8"/>
  <sheetViews>
    <sheetView tabSelected="1" workbookViewId="0">
      <selection activeCell="A10" sqref="A10:A13"/>
    </sheetView>
  </sheetViews>
  <sheetFormatPr defaultRowHeight="14.4"/>
  <cols>
    <col min="1" max="1" width="23.109375" customWidth="1"/>
    <col min="2" max="2" width="22.44140625" customWidth="1"/>
    <col min="3" max="3" width="30" customWidth="1"/>
    <col min="4" max="4" width="13.6640625" customWidth="1"/>
  </cols>
  <sheetData>
    <row r="1" spans="1:4" ht="15.75" customHeight="1">
      <c r="A1" s="114" t="s">
        <v>55</v>
      </c>
      <c r="B1" s="114"/>
      <c r="C1" s="114"/>
      <c r="D1" s="114"/>
    </row>
    <row r="2" spans="1:4">
      <c r="A2" s="113"/>
      <c r="B2" s="113"/>
      <c r="C2" s="113"/>
      <c r="D2" s="113"/>
    </row>
    <row r="3" spans="1:4">
      <c r="A3" s="113"/>
      <c r="B3" s="113"/>
      <c r="C3" s="113"/>
      <c r="D3" s="113"/>
    </row>
    <row r="4" spans="1:4" ht="15" thickBot="1">
      <c r="A4" s="115"/>
      <c r="B4" s="115"/>
      <c r="C4" s="115"/>
      <c r="D4" s="115"/>
    </row>
    <row r="5" spans="1:4" ht="29.25" customHeight="1">
      <c r="A5" s="87" t="s">
        <v>0</v>
      </c>
      <c r="B5" s="24" t="s">
        <v>44</v>
      </c>
      <c r="C5" s="25" t="s">
        <v>58</v>
      </c>
      <c r="D5" s="26" t="s">
        <v>3</v>
      </c>
    </row>
    <row r="6" spans="1:4" ht="23.25" customHeight="1">
      <c r="A6" s="116" t="s">
        <v>31</v>
      </c>
      <c r="B6" s="12" t="s">
        <v>4</v>
      </c>
      <c r="C6" s="48">
        <v>147504.91</v>
      </c>
      <c r="D6" s="97">
        <f>C6</f>
        <v>147504.91</v>
      </c>
    </row>
    <row r="7" spans="1:4" ht="23.25" customHeight="1">
      <c r="A7" s="116"/>
      <c r="B7" s="12" t="s">
        <v>5</v>
      </c>
      <c r="C7" s="50">
        <v>195498.59</v>
      </c>
      <c r="D7" s="97">
        <f>C7</f>
        <v>195498.59</v>
      </c>
    </row>
    <row r="8" spans="1:4" ht="23.25" customHeight="1">
      <c r="A8" s="116"/>
      <c r="B8" s="12" t="s">
        <v>6</v>
      </c>
      <c r="C8" s="50">
        <v>924401.98</v>
      </c>
      <c r="D8" s="97">
        <f>C8</f>
        <v>924401.98</v>
      </c>
    </row>
    <row r="9" spans="1:4" ht="23.25" customHeight="1">
      <c r="A9" s="116"/>
      <c r="B9" s="12" t="s">
        <v>7</v>
      </c>
      <c r="C9" s="50"/>
      <c r="D9" s="97"/>
    </row>
    <row r="10" spans="1:4" ht="23.25" customHeight="1">
      <c r="A10" s="116" t="s">
        <v>68</v>
      </c>
      <c r="B10" s="12" t="s">
        <v>4</v>
      </c>
      <c r="C10" s="51"/>
      <c r="D10" s="97"/>
    </row>
    <row r="11" spans="1:4" ht="23.25" customHeight="1">
      <c r="A11" s="116"/>
      <c r="B11" s="12" t="s">
        <v>5</v>
      </c>
      <c r="C11" s="50"/>
      <c r="D11" s="97"/>
    </row>
    <row r="12" spans="1:4" ht="23.25" customHeight="1">
      <c r="A12" s="116"/>
      <c r="B12" s="99" t="s">
        <v>6</v>
      </c>
      <c r="C12" s="100">
        <v>42314</v>
      </c>
      <c r="D12" s="97">
        <f>C12</f>
        <v>42314</v>
      </c>
    </row>
    <row r="13" spans="1:4" ht="23.25" customHeight="1">
      <c r="A13" s="116"/>
      <c r="B13" s="12" t="s">
        <v>7</v>
      </c>
      <c r="C13" s="50"/>
      <c r="D13" s="97"/>
    </row>
    <row r="14" spans="1:4" ht="23.25" customHeight="1">
      <c r="A14" s="116" t="s">
        <v>3</v>
      </c>
      <c r="B14" s="16" t="s">
        <v>4</v>
      </c>
      <c r="C14" s="98">
        <f>C6</f>
        <v>147504.91</v>
      </c>
      <c r="D14" s="49">
        <f>C14</f>
        <v>147504.91</v>
      </c>
    </row>
    <row r="15" spans="1:4" ht="23.25" customHeight="1">
      <c r="A15" s="116"/>
      <c r="B15" s="16" t="s">
        <v>5</v>
      </c>
      <c r="C15" s="98">
        <f>C7</f>
        <v>195498.59</v>
      </c>
      <c r="D15" s="49">
        <f t="shared" ref="D15:D16" si="0">C15</f>
        <v>195498.59</v>
      </c>
    </row>
    <row r="16" spans="1:4" ht="23.25" customHeight="1">
      <c r="A16" s="116"/>
      <c r="B16" s="16" t="s">
        <v>6</v>
      </c>
      <c r="C16" s="98">
        <f>C8+C12</f>
        <v>966715.98</v>
      </c>
      <c r="D16" s="49">
        <f t="shared" si="0"/>
        <v>966715.98</v>
      </c>
    </row>
    <row r="17" spans="1:4" ht="23.25" customHeight="1" thickBot="1">
      <c r="A17" s="117"/>
      <c r="B17" s="17" t="s">
        <v>7</v>
      </c>
      <c r="C17" s="52"/>
      <c r="D17" s="53"/>
    </row>
    <row r="18" spans="1:4">
      <c r="C18" s="58"/>
      <c r="D18" s="58"/>
    </row>
  </sheetData>
  <mergeCells count="4">
    <mergeCell ref="A1:D4"/>
    <mergeCell ref="A6:A9"/>
    <mergeCell ref="A10:A13"/>
    <mergeCell ref="A14:A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8"/>
  <sheetViews>
    <sheetView workbookViewId="0">
      <selection sqref="A1:XFD1048576"/>
    </sheetView>
  </sheetViews>
  <sheetFormatPr defaultRowHeight="14.4"/>
  <cols>
    <col min="1" max="1" width="41.5546875" customWidth="1"/>
    <col min="2" max="6" width="12" customWidth="1"/>
  </cols>
  <sheetData>
    <row r="1" spans="1:9" s="11" customFormat="1" ht="57.75" customHeight="1" thickBot="1">
      <c r="A1" s="123" t="s">
        <v>56</v>
      </c>
      <c r="B1" s="123"/>
      <c r="C1" s="123"/>
      <c r="D1" s="123"/>
      <c r="E1" s="123"/>
      <c r="F1" s="123"/>
      <c r="G1" s="10"/>
      <c r="H1" s="10"/>
      <c r="I1" s="10"/>
    </row>
    <row r="2" spans="1:9" ht="32.25" customHeight="1">
      <c r="A2" s="121" t="s">
        <v>46</v>
      </c>
      <c r="B2" s="118" t="s">
        <v>51</v>
      </c>
      <c r="C2" s="119"/>
      <c r="D2" s="119"/>
      <c r="E2" s="119"/>
      <c r="F2" s="120"/>
      <c r="G2" s="4"/>
      <c r="H2" s="4"/>
      <c r="I2" s="4"/>
    </row>
    <row r="3" spans="1:9" ht="32.25" customHeight="1">
      <c r="A3" s="122"/>
      <c r="B3" s="86" t="s">
        <v>47</v>
      </c>
      <c r="C3" s="86" t="s">
        <v>48</v>
      </c>
      <c r="D3" s="86" t="s">
        <v>49</v>
      </c>
      <c r="E3" s="86" t="s">
        <v>50</v>
      </c>
      <c r="F3" s="23" t="s">
        <v>37</v>
      </c>
      <c r="G3" s="4"/>
    </row>
    <row r="4" spans="1:9" ht="32.25" customHeight="1">
      <c r="A4" s="43" t="s">
        <v>38</v>
      </c>
      <c r="B4" s="54">
        <f>7550.38+4287.55</f>
        <v>11837.93</v>
      </c>
      <c r="C4" s="54">
        <v>10910.65</v>
      </c>
      <c r="D4" s="54">
        <v>11955.66</v>
      </c>
      <c r="E4" s="54"/>
      <c r="F4" s="55">
        <f>SUM(B4:E4)</f>
        <v>34704.240000000005</v>
      </c>
      <c r="G4" s="4"/>
    </row>
    <row r="5" spans="1:9" ht="32.25" customHeight="1">
      <c r="A5" s="43" t="s">
        <v>39</v>
      </c>
      <c r="B5" s="54">
        <v>1890</v>
      </c>
      <c r="C5" s="54">
        <v>16010.26</v>
      </c>
      <c r="D5" s="54">
        <f>10685</f>
        <v>10685</v>
      </c>
      <c r="E5" s="54"/>
      <c r="F5" s="55">
        <f t="shared" ref="F5:F8" si="0">SUM(B5:E5)</f>
        <v>28585.260000000002</v>
      </c>
    </row>
    <row r="6" spans="1:9" ht="32.25" customHeight="1">
      <c r="A6" s="43" t="s">
        <v>40</v>
      </c>
      <c r="B6" s="54">
        <v>30.46</v>
      </c>
      <c r="C6" s="54">
        <v>3900</v>
      </c>
      <c r="D6" s="54">
        <v>45.69</v>
      </c>
      <c r="E6" s="54"/>
      <c r="F6" s="55">
        <f t="shared" si="0"/>
        <v>3976.15</v>
      </c>
    </row>
    <row r="7" spans="1:9" ht="32.25" customHeight="1">
      <c r="A7" s="43" t="s">
        <v>41</v>
      </c>
      <c r="B7" s="54">
        <v>1278.73</v>
      </c>
      <c r="C7" s="54">
        <v>2067.23</v>
      </c>
      <c r="D7" s="54">
        <v>2074.66</v>
      </c>
      <c r="E7" s="54"/>
      <c r="F7" s="55">
        <f t="shared" si="0"/>
        <v>5420.62</v>
      </c>
    </row>
    <row r="8" spans="1:9" ht="32.25" customHeight="1" thickBot="1">
      <c r="A8" s="18" t="s">
        <v>37</v>
      </c>
      <c r="B8" s="56">
        <f>SUM(B4:B7)</f>
        <v>15037.119999999999</v>
      </c>
      <c r="C8" s="56">
        <f>SUM(C4:C7)</f>
        <v>32888.14</v>
      </c>
      <c r="D8" s="56">
        <f>SUM(D4:D7)</f>
        <v>24761.01</v>
      </c>
      <c r="E8" s="56"/>
      <c r="F8" s="57">
        <f t="shared" si="0"/>
        <v>72686.26999999999</v>
      </c>
      <c r="G8" s="6"/>
    </row>
  </sheetData>
  <mergeCells count="3">
    <mergeCell ref="B2:F2"/>
    <mergeCell ref="A2:A3"/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4"/>
  <sheetViews>
    <sheetView workbookViewId="0">
      <selection sqref="A1:XFD1048576"/>
    </sheetView>
  </sheetViews>
  <sheetFormatPr defaultColWidth="8.88671875" defaultRowHeight="14.4"/>
  <cols>
    <col min="1" max="5" width="24.6640625" style="7" customWidth="1"/>
    <col min="6" max="6" width="12.5546875" style="7" customWidth="1"/>
    <col min="7" max="8" width="8.88671875" style="7"/>
    <col min="9" max="9" width="12.88671875" style="7" customWidth="1"/>
    <col min="10" max="16384" width="8.88671875" style="7"/>
  </cols>
  <sheetData>
    <row r="1" spans="1:6" ht="48.75" customHeight="1" thickBot="1">
      <c r="A1" s="126" t="s">
        <v>54</v>
      </c>
      <c r="B1" s="126"/>
      <c r="C1" s="126"/>
      <c r="D1" s="126"/>
      <c r="E1" s="126"/>
      <c r="F1" s="22"/>
    </row>
    <row r="2" spans="1:6" ht="47.25" customHeight="1">
      <c r="A2" s="87" t="s">
        <v>0</v>
      </c>
      <c r="B2" s="24" t="s">
        <v>44</v>
      </c>
      <c r="C2" s="40" t="s">
        <v>43</v>
      </c>
      <c r="D2" s="41" t="s">
        <v>57</v>
      </c>
      <c r="E2" s="42" t="s">
        <v>3</v>
      </c>
    </row>
    <row r="3" spans="1:6" ht="23.25" customHeight="1">
      <c r="A3" s="124" t="s">
        <v>31</v>
      </c>
      <c r="B3" s="12" t="s">
        <v>4</v>
      </c>
      <c r="C3" s="72">
        <v>4703.45</v>
      </c>
      <c r="D3" s="72">
        <v>89.33</v>
      </c>
      <c r="E3" s="73">
        <f>SUM(C3:D3)</f>
        <v>4792.78</v>
      </c>
    </row>
    <row r="4" spans="1:6" ht="23.25" customHeight="1">
      <c r="A4" s="124"/>
      <c r="B4" s="12" t="s">
        <v>5</v>
      </c>
      <c r="C4" s="72">
        <v>5324.55</v>
      </c>
      <c r="D4" s="72">
        <v>148.69</v>
      </c>
      <c r="E4" s="73">
        <f>SUM(C4:D4)</f>
        <v>5473.24</v>
      </c>
    </row>
    <row r="5" spans="1:6" ht="23.25" customHeight="1">
      <c r="A5" s="124"/>
      <c r="B5" s="12" t="s">
        <v>6</v>
      </c>
      <c r="C5" s="72">
        <v>5413.86</v>
      </c>
      <c r="D5" s="72">
        <v>134.25</v>
      </c>
      <c r="E5" s="73">
        <f>SUM(C5:D5)</f>
        <v>5548.11</v>
      </c>
    </row>
    <row r="6" spans="1:6" ht="23.25" customHeight="1">
      <c r="A6" s="124"/>
      <c r="B6" s="12" t="s">
        <v>7</v>
      </c>
      <c r="C6" s="72"/>
      <c r="D6" s="72"/>
      <c r="E6" s="73"/>
    </row>
    <row r="7" spans="1:6" ht="23.25" customHeight="1">
      <c r="A7" s="124" t="s">
        <v>42</v>
      </c>
      <c r="B7" s="12" t="s">
        <v>4</v>
      </c>
      <c r="C7" s="72">
        <v>4.74</v>
      </c>
      <c r="D7" s="72"/>
      <c r="E7" s="73">
        <f t="shared" ref="E7" si="0">SUM(C7:D7)</f>
        <v>4.74</v>
      </c>
    </row>
    <row r="8" spans="1:6" ht="23.25" customHeight="1">
      <c r="A8" s="124"/>
      <c r="B8" s="12" t="s">
        <v>5</v>
      </c>
      <c r="C8" s="72"/>
      <c r="D8" s="72"/>
      <c r="E8" s="73"/>
    </row>
    <row r="9" spans="1:6" ht="23.25" customHeight="1">
      <c r="A9" s="124"/>
      <c r="B9" s="12" t="s">
        <v>6</v>
      </c>
      <c r="C9" s="72"/>
      <c r="D9" s="72"/>
      <c r="E9" s="73"/>
    </row>
    <row r="10" spans="1:6" ht="23.25" customHeight="1">
      <c r="A10" s="124"/>
      <c r="B10" s="12" t="s">
        <v>7</v>
      </c>
      <c r="C10" s="72"/>
      <c r="D10" s="72"/>
      <c r="E10" s="73"/>
    </row>
    <row r="11" spans="1:6" ht="23.25" customHeight="1">
      <c r="A11" s="124" t="s">
        <v>3</v>
      </c>
      <c r="B11" s="16" t="s">
        <v>4</v>
      </c>
      <c r="C11" s="74">
        <f t="shared" ref="C11:D13" si="1">C3+C7</f>
        <v>4708.1899999999996</v>
      </c>
      <c r="D11" s="74">
        <f t="shared" si="1"/>
        <v>89.33</v>
      </c>
      <c r="E11" s="73">
        <f>SUM(C11:D11)</f>
        <v>4797.5199999999995</v>
      </c>
    </row>
    <row r="12" spans="1:6" ht="23.25" customHeight="1">
      <c r="A12" s="124"/>
      <c r="B12" s="16" t="s">
        <v>5</v>
      </c>
      <c r="C12" s="74">
        <f t="shared" si="1"/>
        <v>5324.55</v>
      </c>
      <c r="D12" s="74">
        <f t="shared" si="1"/>
        <v>148.69</v>
      </c>
      <c r="E12" s="73">
        <f>SUM(C12:D12)</f>
        <v>5473.24</v>
      </c>
    </row>
    <row r="13" spans="1:6" ht="23.25" customHeight="1">
      <c r="A13" s="124"/>
      <c r="B13" s="16" t="s">
        <v>6</v>
      </c>
      <c r="C13" s="74">
        <f t="shared" si="1"/>
        <v>5413.86</v>
      </c>
      <c r="D13" s="74">
        <f t="shared" si="1"/>
        <v>134.25</v>
      </c>
      <c r="E13" s="73">
        <f>SUM(C13:D13)</f>
        <v>5548.11</v>
      </c>
    </row>
    <row r="14" spans="1:6" ht="23.25" customHeight="1" thickBot="1">
      <c r="A14" s="125"/>
      <c r="B14" s="17" t="s">
        <v>7</v>
      </c>
      <c r="C14" s="74"/>
      <c r="D14" s="74"/>
      <c r="E14" s="73"/>
    </row>
  </sheetData>
  <mergeCells count="4">
    <mergeCell ref="A7:A10"/>
    <mergeCell ref="A11:A14"/>
    <mergeCell ref="A1:E1"/>
    <mergeCell ref="A3:A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3"/>
  <sheetViews>
    <sheetView workbookViewId="0">
      <selection activeCell="E19" sqref="E19"/>
    </sheetView>
  </sheetViews>
  <sheetFormatPr defaultRowHeight="14.4"/>
  <cols>
    <col min="2" max="2" width="33.109375" customWidth="1"/>
    <col min="3" max="3" width="26.109375" customWidth="1"/>
    <col min="4" max="4" width="63.109375" customWidth="1"/>
  </cols>
  <sheetData>
    <row r="1" spans="1:4" ht="54.75" customHeight="1" thickBot="1">
      <c r="A1" s="113" t="s">
        <v>59</v>
      </c>
      <c r="B1" s="113"/>
      <c r="C1" s="113"/>
      <c r="D1" s="113"/>
    </row>
    <row r="2" spans="1:4">
      <c r="A2" s="80" t="s">
        <v>30</v>
      </c>
      <c r="B2" s="81" t="s">
        <v>0</v>
      </c>
      <c r="C2" s="81" t="s">
        <v>60</v>
      </c>
      <c r="D2" s="79" t="s">
        <v>64</v>
      </c>
    </row>
    <row r="3" spans="1:4">
      <c r="A3" s="82">
        <v>1</v>
      </c>
      <c r="B3" s="83" t="s">
        <v>61</v>
      </c>
      <c r="C3" s="84" t="s">
        <v>62</v>
      </c>
      <c r="D3" s="85" t="s">
        <v>63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ინფორმ. გაცემული სარგოს შესახებ</vt:lpstr>
      <vt:lpstr>ინფორმაცია მივლინებების</vt:lpstr>
      <vt:lpstr>ბალანზე რიცხული ავტოტრანსპორტი</vt:lpstr>
      <vt:lpstr>რეკლამა</vt:lpstr>
      <vt:lpstr>ავტოსატრ.საშ.ზე გაწეული ხარჯები</vt:lpstr>
      <vt:lpstr>სატელეფონო საუბრებზე გაწეული ხა</vt:lpstr>
      <vt:lpstr>ბალანსზე რიცხული უძრავი ქონება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2024-10-08T06:05:14Z</dcterms:modified>
</cp:coreProperties>
</file>