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xampp-new\htdocs\public\uploads\files\documents\"/>
    </mc:Choice>
  </mc:AlternateContent>
  <xr:revisionPtr revIDLastSave="0" documentId="13_ncr:1_{5B53ACA5-0431-437C-BBBE-6ED551F5A4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 წელი" sheetId="9" r:id="rId1"/>
  </sheets>
  <definedNames>
    <definedName name="_xlnm._FilterDatabase" localSheetId="0" hidden="1">'2020 წელი'!$A$6:$E$14</definedName>
    <definedName name="_xlnm.Print_Area" localSheetId="0">'2020 წელი'!$A$1:$F$51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9" l="1"/>
  <c r="D42" i="9" s="1"/>
  <c r="E43" i="9"/>
  <c r="E42" i="9" s="1"/>
  <c r="F43" i="9"/>
  <c r="F42" i="9" s="1"/>
  <c r="F35" i="9"/>
  <c r="D36" i="9"/>
  <c r="D35" i="9" s="1"/>
  <c r="E36" i="9"/>
  <c r="E35" i="9" s="1"/>
  <c r="F29" i="9"/>
  <c r="E41" i="9"/>
  <c r="E31" i="9" s="1"/>
  <c r="E11" i="9" s="1"/>
  <c r="F41" i="9"/>
  <c r="F31" i="9" s="1"/>
  <c r="F11" i="9" s="1"/>
  <c r="F8" i="9" l="1"/>
  <c r="F9" i="9"/>
  <c r="F12" i="9"/>
  <c r="F13" i="9"/>
  <c r="F14" i="9"/>
  <c r="F16" i="9"/>
  <c r="F15" i="9" s="1"/>
  <c r="F23" i="9"/>
  <c r="F22" i="9" s="1"/>
  <c r="F49" i="9"/>
  <c r="F48" i="9" s="1"/>
  <c r="F46" i="9"/>
  <c r="F45" i="9" s="1"/>
  <c r="F40" i="9"/>
  <c r="F33" i="9"/>
  <c r="F32" i="9" s="1"/>
  <c r="E16" i="9"/>
  <c r="E15" i="9" s="1"/>
  <c r="E29" i="9"/>
  <c r="E9" i="9" s="1"/>
  <c r="D41" i="9"/>
  <c r="D31" i="9" s="1"/>
  <c r="D11" i="9" s="1"/>
  <c r="D40" i="9"/>
  <c r="D30" i="9" s="1"/>
  <c r="D10" i="9" s="1"/>
  <c r="E40" i="9"/>
  <c r="E39" i="9" s="1"/>
  <c r="E38" i="9" s="1"/>
  <c r="E49" i="9"/>
  <c r="E48" i="9" s="1"/>
  <c r="E46" i="9"/>
  <c r="E45" i="9" s="1"/>
  <c r="D49" i="9"/>
  <c r="D48" i="9" s="1"/>
  <c r="D46" i="9"/>
  <c r="D45" i="9" s="1"/>
  <c r="D33" i="9"/>
  <c r="D32" i="9" s="1"/>
  <c r="E33" i="9"/>
  <c r="E32" i="9" s="1"/>
  <c r="E8" i="9"/>
  <c r="D8" i="9"/>
  <c r="E14" i="9"/>
  <c r="C10" i="9"/>
  <c r="E13" i="9"/>
  <c r="E12" i="9"/>
  <c r="D14" i="9"/>
  <c r="D12" i="9"/>
  <c r="D23" i="9"/>
  <c r="D22" i="9" s="1"/>
  <c r="D16" i="9"/>
  <c r="D13" i="9"/>
  <c r="D29" i="9"/>
  <c r="D9" i="9" s="1"/>
  <c r="C17" i="9"/>
  <c r="C8" i="9" s="1"/>
  <c r="C18" i="9"/>
  <c r="C23" i="9"/>
  <c r="C22" i="9"/>
  <c r="E23" i="9"/>
  <c r="E22" i="9" s="1"/>
  <c r="C14" i="9"/>
  <c r="C13" i="9"/>
  <c r="C12" i="9"/>
  <c r="D15" i="9" l="1"/>
  <c r="D39" i="9"/>
  <c r="D28" i="9" s="1"/>
  <c r="D27" i="9" s="1"/>
  <c r="D6" i="9" s="1"/>
  <c r="C16" i="9"/>
  <c r="C15" i="9" s="1"/>
  <c r="C6" i="9" s="1"/>
  <c r="D38" i="9"/>
  <c r="F39" i="9"/>
  <c r="F38" i="9" s="1"/>
  <c r="F30" i="9"/>
  <c r="F10" i="9" s="1"/>
  <c r="E30" i="9"/>
  <c r="E10" i="9" s="1"/>
  <c r="E28" i="9"/>
  <c r="E27" i="9" s="1"/>
  <c r="E6" i="9" s="1"/>
  <c r="C7" i="9"/>
  <c r="C9" i="9"/>
  <c r="D7" i="9" l="1"/>
  <c r="F28" i="9"/>
  <c r="F27" i="9" s="1"/>
  <c r="F6" i="9" s="1"/>
  <c r="E7" i="9"/>
  <c r="F7" i="9" l="1"/>
</calcChain>
</file>

<file path=xl/sharedStrings.xml><?xml version="1.0" encoding="utf-8"?>
<sst xmlns="http://schemas.openxmlformats.org/spreadsheetml/2006/main" count="93" uniqueCount="40">
  <si>
    <r>
      <rPr>
        <sz val="11"/>
        <color rgb="FF000000"/>
        <rFont val="Calibri"/>
        <family val="1"/>
        <scheme val="minor"/>
      </rPr>
      <t xml:space="preserve">    </t>
    </r>
  </si>
  <si>
    <t>24 07</t>
  </si>
  <si>
    <t>2</t>
  </si>
  <si>
    <t>ხარჯები</t>
  </si>
  <si>
    <t>2.1</t>
  </si>
  <si>
    <t>შრომის ანაზღაურება</t>
  </si>
  <si>
    <t>2.2</t>
  </si>
  <si>
    <t>საქონელი და მომსახურება</t>
  </si>
  <si>
    <t>2.5</t>
  </si>
  <si>
    <t>სუბსიდიები</t>
  </si>
  <si>
    <t>2.7</t>
  </si>
  <si>
    <t>სოციალური უზრუნველყოფა</t>
  </si>
  <si>
    <t>2.8</t>
  </si>
  <si>
    <t>სხვა ხარჯები</t>
  </si>
  <si>
    <t>31</t>
  </si>
  <si>
    <t>არაფინანსური აქტივების ზრდა</t>
  </si>
  <si>
    <t>24 07 01</t>
  </si>
  <si>
    <t>24 07 02</t>
  </si>
  <si>
    <t>2020 წლის დამტკიცებული ბიუჯეტი</t>
  </si>
  <si>
    <t>2020 წლის დაზუსტებული
ბუჯეტი</t>
  </si>
  <si>
    <t>24 07 03 01</t>
  </si>
  <si>
    <t>მცირე, საშუალო და საოჯახო სასტუმრო ინდუსტრიის ხელშეწყობისათვის საჭირო ღონისძიებების განხორციელება</t>
  </si>
  <si>
    <t>24 07 03 02</t>
  </si>
  <si>
    <t>სამშენებლო სექტორის ხელშეწყობა</t>
  </si>
  <si>
    <t>24 07 03 04</t>
  </si>
  <si>
    <t>მიკრო და მცირე მეწარმეობის ხელშეწყობა - მცირე გრანტები</t>
  </si>
  <si>
    <t>24 07 03 03 02</t>
  </si>
  <si>
    <t>24 07 03 03</t>
  </si>
  <si>
    <t>24 07 03</t>
  </si>
  <si>
    <t>2020 წლის დამტკიცებული ბიუჯეტი
(COVID19)</t>
  </si>
  <si>
    <t>24 07 03 03 01</t>
  </si>
  <si>
    <t>გრანტები</t>
  </si>
  <si>
    <t>საკრედიტო-საგარანტიო სქემა(სამინისტრო)</t>
  </si>
  <si>
    <t>სამშენებლო სექტორის ხელშეწყობა (სამინისტრო)</t>
  </si>
  <si>
    <r>
      <t xml:space="preserve">ახალი კორონავირუსის გავრცელებიდან გამომდინარე ეკონომიკის ხელშეწყობის ღონისძიებები </t>
    </r>
    <r>
      <rPr>
        <b/>
        <sz val="8"/>
        <color rgb="FFFF0000"/>
        <rFont val="Sylfaen"/>
        <family val="1"/>
      </rPr>
      <t>(COVID19)</t>
    </r>
  </si>
  <si>
    <r>
      <t xml:space="preserve">მეწარმეობის განვითარების ხელშეწყობა </t>
    </r>
    <r>
      <rPr>
        <b/>
        <sz val="8"/>
        <color rgb="FFFF0000"/>
        <rFont val="Sylfaen"/>
        <family val="1"/>
      </rPr>
      <t>(პროგრამები)</t>
    </r>
  </si>
  <si>
    <r>
      <t xml:space="preserve">სსიპ - აწარმოე საქართველოში </t>
    </r>
    <r>
      <rPr>
        <b/>
        <sz val="8"/>
        <color rgb="FFFF0000"/>
        <rFont val="Sylfaen"/>
        <family val="1"/>
      </rPr>
      <t>(აპარატი)</t>
    </r>
  </si>
  <si>
    <r>
      <t>მეწარმეობის განვითარება -</t>
    </r>
    <r>
      <rPr>
        <b/>
        <sz val="9"/>
        <color rgb="FFFF0000"/>
        <rFont val="Sylfaen"/>
        <family val="1"/>
      </rPr>
      <t xml:space="preserve"> სულ</t>
    </r>
  </si>
  <si>
    <t>2020 წლის შესრულება</t>
  </si>
  <si>
    <t>ინფორმაცია ფინანსური მდგომარეობის და სახელმწიფო ბიუჯეტის ათვისების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</si>
</sst>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Sylfaen"/>
      <family val="1"/>
    </font>
    <font>
      <sz val="11"/>
      <name val="Calibri"/>
      <family val="2"/>
    </font>
    <font>
      <b/>
      <sz val="8"/>
      <color rgb="FF000000"/>
      <name val="Sylfaen"/>
      <family val="1"/>
    </font>
    <font>
      <sz val="11"/>
      <color rgb="FF000000"/>
      <name val="Calibri"/>
      <family val="1"/>
      <scheme val="minor"/>
    </font>
    <font>
      <b/>
      <sz val="8"/>
      <color rgb="FFFF0000"/>
      <name val="Sylfaen"/>
      <family val="1"/>
    </font>
    <font>
      <sz val="11"/>
      <color theme="1"/>
      <name val="Calibri"/>
      <family val="2"/>
      <charset val="1"/>
      <scheme val="minor"/>
    </font>
    <font>
      <b/>
      <sz val="10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name val="Calibri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b/>
      <sz val="8"/>
      <name val="Sylfaen"/>
      <family val="1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Sylfaen"/>
      <family val="1"/>
    </font>
    <font>
      <b/>
      <sz val="9"/>
      <color rgb="FF000000"/>
      <name val="Sylfaen"/>
      <family val="1"/>
    </font>
    <font>
      <b/>
      <sz val="9"/>
      <color rgb="FFFF0000"/>
      <name val="Sylfaen"/>
      <family val="1"/>
    </font>
    <font>
      <b/>
      <sz val="8"/>
      <color rgb="FFFF0000"/>
      <name val="Arial"/>
      <family val="2"/>
      <charset val="1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rgb="FFF5F5F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rgb="FFF5F5F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5F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2" applyFont="1" applyFill="1" applyBorder="1"/>
    <xf numFmtId="0" fontId="11" fillId="0" borderId="0" xfId="2" applyFont="1" applyFill="1" applyBorder="1" applyAlignment="1">
      <alignment vertical="center"/>
    </xf>
    <xf numFmtId="164" fontId="12" fillId="0" borderId="1" xfId="2" applyNumberFormat="1" applyFont="1" applyFill="1" applyBorder="1" applyAlignment="1">
      <alignment vertical="center" wrapText="1" readingOrder="1"/>
    </xf>
    <xf numFmtId="164" fontId="13" fillId="0" borderId="1" xfId="2" applyNumberFormat="1" applyFont="1" applyFill="1" applyBorder="1" applyAlignment="1">
      <alignment vertical="center" wrapText="1" readingOrder="1"/>
    </xf>
    <xf numFmtId="0" fontId="11" fillId="0" borderId="0" xfId="2" applyFont="1" applyFill="1" applyBorder="1"/>
    <xf numFmtId="43" fontId="17" fillId="0" borderId="1" xfId="5" applyFont="1" applyFill="1" applyBorder="1" applyAlignment="1">
      <alignment vertical="top" wrapText="1" readingOrder="1"/>
    </xf>
    <xf numFmtId="0" fontId="22" fillId="3" borderId="0" xfId="2" applyFont="1" applyFill="1" applyBorder="1"/>
    <xf numFmtId="164" fontId="19" fillId="0" borderId="1" xfId="2" applyNumberFormat="1" applyFont="1" applyBorder="1" applyAlignment="1">
      <alignment vertical="center" wrapText="1" readingOrder="1"/>
    </xf>
    <xf numFmtId="164" fontId="13" fillId="0" borderId="1" xfId="2" applyNumberFormat="1" applyFont="1" applyBorder="1" applyAlignment="1">
      <alignment vertical="center" wrapText="1" readingOrder="1"/>
    </xf>
    <xf numFmtId="43" fontId="22" fillId="3" borderId="0" xfId="1" applyFont="1" applyFill="1" applyBorder="1"/>
    <xf numFmtId="43" fontId="22" fillId="3" borderId="0" xfId="2" applyNumberFormat="1" applyFont="1" applyFill="1" applyBorder="1"/>
    <xf numFmtId="0" fontId="29" fillId="0" borderId="1" xfId="2" applyNumberFormat="1" applyFont="1" applyFill="1" applyBorder="1" applyAlignment="1">
      <alignment horizontal="center" vertical="center" wrapText="1" readingOrder="1"/>
    </xf>
    <xf numFmtId="0" fontId="30" fillId="0" borderId="1" xfId="2" applyNumberFormat="1" applyFont="1" applyFill="1" applyBorder="1" applyAlignment="1">
      <alignment vertical="center" wrapText="1" readingOrder="1"/>
    </xf>
    <xf numFmtId="0" fontId="29" fillId="0" borderId="1" xfId="2" applyFont="1" applyBorder="1" applyAlignment="1">
      <alignment horizontal="center" vertical="center" wrapText="1" readingOrder="1"/>
    </xf>
    <xf numFmtId="0" fontId="30" fillId="0" borderId="1" xfId="2" applyFont="1" applyBorder="1" applyAlignment="1">
      <alignment vertical="center" wrapText="1" readingOrder="1"/>
    </xf>
    <xf numFmtId="0" fontId="29" fillId="0" borderId="1" xfId="0" applyNumberFormat="1" applyFont="1" applyFill="1" applyBorder="1" applyAlignment="1">
      <alignment horizontal="center" vertical="top" wrapText="1" readingOrder="1"/>
    </xf>
    <xf numFmtId="0" fontId="30" fillId="0" borderId="1" xfId="0" applyNumberFormat="1" applyFont="1" applyFill="1" applyBorder="1" applyAlignment="1">
      <alignment vertical="top" wrapText="1" readingOrder="1"/>
    </xf>
    <xf numFmtId="0" fontId="32" fillId="4" borderId="1" xfId="2" applyNumberFormat="1" applyFont="1" applyFill="1" applyBorder="1" applyAlignment="1">
      <alignment horizontal="center" vertical="center" wrapText="1" readingOrder="1"/>
    </xf>
    <xf numFmtId="0" fontId="25" fillId="5" borderId="1" xfId="2" applyNumberFormat="1" applyFont="1" applyFill="1" applyBorder="1" applyAlignment="1">
      <alignment vertical="center" wrapText="1" readingOrder="1"/>
    </xf>
    <xf numFmtId="164" fontId="23" fillId="5" borderId="1" xfId="2" applyNumberFormat="1" applyFont="1" applyFill="1" applyBorder="1" applyAlignment="1">
      <alignment vertical="center" wrapText="1" readingOrder="1"/>
    </xf>
    <xf numFmtId="164" fontId="14" fillId="5" borderId="1" xfId="2" applyNumberFormat="1" applyFont="1" applyFill="1" applyBorder="1" applyAlignment="1">
      <alignment vertical="center" wrapText="1" readingOrder="1"/>
    </xf>
    <xf numFmtId="0" fontId="33" fillId="5" borderId="1" xfId="0" applyNumberFormat="1" applyFont="1" applyFill="1" applyBorder="1" applyAlignment="1">
      <alignment horizontal="center" vertical="top" wrapText="1" readingOrder="1"/>
    </xf>
    <xf numFmtId="0" fontId="34" fillId="5" borderId="1" xfId="0" applyNumberFormat="1" applyFont="1" applyFill="1" applyBorder="1" applyAlignment="1">
      <alignment vertical="top" wrapText="1" readingOrder="1"/>
    </xf>
    <xf numFmtId="43" fontId="24" fillId="5" borderId="1" xfId="5" applyFont="1" applyFill="1" applyBorder="1" applyAlignment="1">
      <alignment vertical="top" wrapText="1" readingOrder="1"/>
    </xf>
    <xf numFmtId="43" fontId="13" fillId="5" borderId="1" xfId="5" applyFont="1" applyFill="1" applyBorder="1" applyAlignment="1">
      <alignment vertical="top" wrapText="1" readingOrder="1"/>
    </xf>
    <xf numFmtId="0" fontId="29" fillId="5" borderId="1" xfId="2" applyNumberFormat="1" applyFont="1" applyFill="1" applyBorder="1" applyAlignment="1">
      <alignment horizontal="center" vertical="center" wrapText="1" readingOrder="1"/>
    </xf>
    <xf numFmtId="0" fontId="30" fillId="5" borderId="1" xfId="2" applyNumberFormat="1" applyFont="1" applyFill="1" applyBorder="1" applyAlignment="1">
      <alignment vertical="center" wrapText="1" readingOrder="1"/>
    </xf>
    <xf numFmtId="164" fontId="12" fillId="5" borderId="1" xfId="2" applyNumberFormat="1" applyFont="1" applyFill="1" applyBorder="1" applyAlignment="1">
      <alignment vertical="center" wrapText="1" readingOrder="1"/>
    </xf>
    <xf numFmtId="164" fontId="19" fillId="5" borderId="1" xfId="2" applyNumberFormat="1" applyFont="1" applyFill="1" applyBorder="1" applyAlignment="1">
      <alignment vertical="center" wrapText="1" readingOrder="1"/>
    </xf>
    <xf numFmtId="164" fontId="13" fillId="5" borderId="1" xfId="2" applyNumberFormat="1" applyFont="1" applyFill="1" applyBorder="1" applyAlignment="1">
      <alignment vertical="center" wrapText="1" readingOrder="1"/>
    </xf>
    <xf numFmtId="0" fontId="31" fillId="6" borderId="1" xfId="2" applyNumberFormat="1" applyFont="1" applyFill="1" applyBorder="1" applyAlignment="1">
      <alignment horizontal="center" vertical="center" wrapText="1" readingOrder="1"/>
    </xf>
    <xf numFmtId="0" fontId="5" fillId="7" borderId="1" xfId="2" applyNumberFormat="1" applyFont="1" applyFill="1" applyBorder="1" applyAlignment="1">
      <alignment vertical="center" wrapText="1" readingOrder="1"/>
    </xf>
    <xf numFmtId="164" fontId="15" fillId="7" borderId="1" xfId="2" applyNumberFormat="1" applyFont="1" applyFill="1" applyBorder="1" applyAlignment="1">
      <alignment vertical="center" wrapText="1" readingOrder="1"/>
    </xf>
    <xf numFmtId="164" fontId="20" fillId="7" borderId="1" xfId="2" applyNumberFormat="1" applyFont="1" applyFill="1" applyBorder="1" applyAlignment="1">
      <alignment vertical="center" wrapText="1" readingOrder="1"/>
    </xf>
    <xf numFmtId="164" fontId="14" fillId="7" borderId="1" xfId="2" applyNumberFormat="1" applyFont="1" applyFill="1" applyBorder="1" applyAlignment="1">
      <alignment vertical="center" wrapText="1" readingOrder="1"/>
    </xf>
    <xf numFmtId="0" fontId="31" fillId="6" borderId="1" xfId="2" applyFont="1" applyFill="1" applyBorder="1" applyAlignment="1">
      <alignment horizontal="center" vertical="center" wrapText="1" readingOrder="1"/>
    </xf>
    <xf numFmtId="0" fontId="5" fillId="7" borderId="1" xfId="2" applyFont="1" applyFill="1" applyBorder="1" applyAlignment="1">
      <alignment vertical="center" wrapText="1" readingOrder="1"/>
    </xf>
    <xf numFmtId="164" fontId="23" fillId="7" borderId="1" xfId="2" applyNumberFormat="1" applyFont="1" applyFill="1" applyBorder="1" applyAlignment="1">
      <alignment vertical="center" wrapText="1" readingOrder="1"/>
    </xf>
    <xf numFmtId="43" fontId="12" fillId="0" borderId="1" xfId="5" applyFont="1" applyFill="1" applyBorder="1" applyAlignment="1">
      <alignment vertical="top" wrapText="1" readingOrder="1"/>
    </xf>
    <xf numFmtId="0" fontId="4" fillId="0" borderId="1" xfId="2" applyFont="1" applyBorder="1"/>
    <xf numFmtId="0" fontId="28" fillId="6" borderId="1" xfId="2" applyNumberFormat="1" applyFont="1" applyFill="1" applyBorder="1" applyAlignment="1">
      <alignment horizontal="center" vertical="center" wrapText="1" readingOrder="1"/>
    </xf>
    <xf numFmtId="0" fontId="26" fillId="7" borderId="1" xfId="2" applyNumberFormat="1" applyFont="1" applyFill="1" applyBorder="1" applyAlignment="1">
      <alignment vertical="center" wrapText="1" readingOrder="1"/>
    </xf>
    <xf numFmtId="164" fontId="10" fillId="7" borderId="1" xfId="2" applyNumberFormat="1" applyFont="1" applyFill="1" applyBorder="1" applyAlignment="1">
      <alignment vertical="center" wrapText="1" readingOrder="1"/>
    </xf>
    <xf numFmtId="164" fontId="18" fillId="7" borderId="1" xfId="2" applyNumberFormat="1" applyFont="1" applyFill="1" applyBorder="1" applyAlignment="1">
      <alignment vertical="center" wrapText="1" readingOrder="1"/>
    </xf>
    <xf numFmtId="164" fontId="9" fillId="7" borderId="1" xfId="2" applyNumberFormat="1" applyFont="1" applyFill="1" applyBorder="1" applyAlignment="1">
      <alignment vertical="center" wrapText="1" readingOrder="1"/>
    </xf>
    <xf numFmtId="0" fontId="4" fillId="0" borderId="1" xfId="2" applyFont="1" applyFill="1" applyBorder="1"/>
    <xf numFmtId="164" fontId="19" fillId="0" borderId="1" xfId="2" applyNumberFormat="1" applyFont="1" applyFill="1" applyBorder="1" applyAlignment="1">
      <alignment vertical="center" wrapText="1" readingOrder="1"/>
    </xf>
    <xf numFmtId="164" fontId="20" fillId="2" borderId="1" xfId="2" applyNumberFormat="1" applyFont="1" applyFill="1" applyBorder="1" applyAlignment="1">
      <alignment vertical="center" wrapText="1" readingOrder="1"/>
    </xf>
    <xf numFmtId="43" fontId="19" fillId="0" borderId="1" xfId="5" applyFont="1" applyFill="1" applyBorder="1" applyAlignment="1">
      <alignment vertical="top" wrapText="1" readingOrder="1"/>
    </xf>
    <xf numFmtId="0" fontId="33" fillId="8" borderId="1" xfId="0" applyNumberFormat="1" applyFont="1" applyFill="1" applyBorder="1" applyAlignment="1">
      <alignment horizontal="center" vertical="top" wrapText="1" readingOrder="1"/>
    </xf>
    <xf numFmtId="0" fontId="34" fillId="8" borderId="1" xfId="0" applyNumberFormat="1" applyFont="1" applyFill="1" applyBorder="1" applyAlignment="1">
      <alignment vertical="top" wrapText="1" readingOrder="1"/>
    </xf>
    <xf numFmtId="43" fontId="24" fillId="8" borderId="1" xfId="5" applyFont="1" applyFill="1" applyBorder="1" applyAlignment="1">
      <alignment vertical="top" wrapText="1" readingOrder="1"/>
    </xf>
    <xf numFmtId="43" fontId="13" fillId="8" borderId="1" xfId="5" applyFont="1" applyFill="1" applyBorder="1" applyAlignment="1">
      <alignment vertical="top" wrapText="1" readingOrder="1"/>
    </xf>
    <xf numFmtId="43" fontId="19" fillId="8" borderId="1" xfId="5" applyFont="1" applyFill="1" applyBorder="1" applyAlignment="1">
      <alignment vertical="top" wrapText="1" readingOrder="1"/>
    </xf>
    <xf numFmtId="0" fontId="32" fillId="9" borderId="1" xfId="2" applyNumberFormat="1" applyFont="1" applyFill="1" applyBorder="1" applyAlignment="1">
      <alignment horizontal="center" vertical="center" wrapText="1" readingOrder="1"/>
    </xf>
    <xf numFmtId="0" fontId="25" fillId="8" borderId="1" xfId="2" applyNumberFormat="1" applyFont="1" applyFill="1" applyBorder="1" applyAlignment="1">
      <alignment vertical="center" wrapText="1" readingOrder="1"/>
    </xf>
    <xf numFmtId="164" fontId="23" fillId="8" borderId="1" xfId="2" applyNumberFormat="1" applyFont="1" applyFill="1" applyBorder="1" applyAlignment="1">
      <alignment vertical="center" wrapText="1" readingOrder="1"/>
    </xf>
    <xf numFmtId="164" fontId="14" fillId="8" borderId="1" xfId="2" applyNumberFormat="1" applyFont="1" applyFill="1" applyBorder="1" applyAlignment="1">
      <alignment vertical="center" wrapText="1" readingOrder="1"/>
    </xf>
    <xf numFmtId="164" fontId="20" fillId="8" borderId="1" xfId="2" applyNumberFormat="1" applyFont="1" applyFill="1" applyBorder="1" applyAlignment="1">
      <alignment vertical="center" wrapText="1" readingOrder="1"/>
    </xf>
    <xf numFmtId="0" fontId="7" fillId="0" borderId="1" xfId="2" applyFont="1" applyFill="1" applyBorder="1" applyAlignment="1">
      <alignment horizontal="center" vertical="center" textRotation="90" wrapText="1" readingOrder="1"/>
    </xf>
    <xf numFmtId="0" fontId="5" fillId="0" borderId="1" xfId="2" applyNumberFormat="1" applyFont="1" applyFill="1" applyBorder="1" applyAlignment="1">
      <alignment horizontal="center" vertical="top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7" fillId="0" borderId="1" xfId="2" applyNumberFormat="1" applyFont="1" applyFill="1" applyBorder="1" applyAlignment="1">
      <alignment horizontal="center" vertical="center" wrapText="1" readingOrder="1"/>
    </xf>
    <xf numFmtId="0" fontId="21" fillId="0" borderId="1" xfId="2" applyNumberFormat="1" applyFont="1" applyFill="1" applyBorder="1" applyAlignment="1">
      <alignment horizontal="center" vertical="center" wrapText="1" readingOrder="1"/>
    </xf>
    <xf numFmtId="0" fontId="3" fillId="0" borderId="0" xfId="2" applyNumberFormat="1" applyFont="1" applyFill="1" applyBorder="1" applyAlignment="1">
      <alignment horizontal="center" vertical="center" wrapText="1" readingOrder="1"/>
    </xf>
    <xf numFmtId="0" fontId="3" fillId="0" borderId="2" xfId="2" applyNumberFormat="1" applyFont="1" applyFill="1" applyBorder="1" applyAlignment="1">
      <alignment horizontal="center" vertical="center" wrapText="1" readingOrder="1"/>
    </xf>
  </cellXfs>
  <cellStyles count="6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5" xfId="2" xr:uid="{00000000-0005-0000-0000-000004000000}"/>
    <cellStyle name="Percent 6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/>
    <pageSetUpPr fitToPage="1"/>
  </sheetPr>
  <dimension ref="A1:G51"/>
  <sheetViews>
    <sheetView showGridLines="0" tabSelected="1" view="pageBreakPreview" zoomScale="90" zoomScaleNormal="112" zoomScaleSheetLayoutView="90" workbookViewId="0">
      <pane ySplit="5" topLeftCell="A6" activePane="bottomLeft" state="frozen"/>
      <selection pane="bottomLeft" activeCell="K38" sqref="K38"/>
    </sheetView>
  </sheetViews>
  <sheetFormatPr defaultColWidth="9.109375" defaultRowHeight="14.4" outlineLevelRow="1" x14ac:dyDescent="0.3"/>
  <cols>
    <col min="1" max="1" width="7.21875" style="1" customWidth="1"/>
    <col min="2" max="2" width="26.21875" style="1" customWidth="1"/>
    <col min="3" max="6" width="20.77734375" style="1" customWidth="1"/>
    <col min="7" max="7" width="15" style="1" bestFit="1" customWidth="1"/>
    <col min="8" max="16384" width="9.109375" style="1"/>
  </cols>
  <sheetData>
    <row r="1" spans="1:6" ht="18.75" customHeight="1" x14ac:dyDescent="0.3">
      <c r="A1" s="65" t="s">
        <v>39</v>
      </c>
      <c r="B1" s="65"/>
      <c r="C1" s="65"/>
      <c r="D1" s="65"/>
      <c r="E1" s="65"/>
      <c r="F1" s="65"/>
    </row>
    <row r="2" spans="1:6" ht="18.75" customHeight="1" x14ac:dyDescent="0.3">
      <c r="A2" s="66"/>
      <c r="B2" s="66"/>
      <c r="C2" s="66"/>
      <c r="D2" s="66"/>
      <c r="E2" s="66"/>
      <c r="F2" s="66"/>
    </row>
    <row r="3" spans="1:6" ht="15" customHeight="1" x14ac:dyDescent="0.3">
      <c r="A3" s="61" t="s">
        <v>0</v>
      </c>
      <c r="B3" s="61"/>
      <c r="C3" s="62" t="s">
        <v>18</v>
      </c>
      <c r="D3" s="64" t="s">
        <v>29</v>
      </c>
      <c r="E3" s="63" t="s">
        <v>19</v>
      </c>
      <c r="F3" s="60" t="s">
        <v>38</v>
      </c>
    </row>
    <row r="4" spans="1:6" x14ac:dyDescent="0.3">
      <c r="A4" s="61"/>
      <c r="B4" s="61"/>
      <c r="C4" s="62"/>
      <c r="D4" s="64"/>
      <c r="E4" s="63"/>
      <c r="F4" s="60"/>
    </row>
    <row r="5" spans="1:6" ht="33" customHeight="1" x14ac:dyDescent="0.3">
      <c r="A5" s="61"/>
      <c r="B5" s="61"/>
      <c r="C5" s="62"/>
      <c r="D5" s="64"/>
      <c r="E5" s="63"/>
      <c r="F5" s="60"/>
    </row>
    <row r="6" spans="1:6" s="2" customFormat="1" ht="24" x14ac:dyDescent="0.3">
      <c r="A6" s="41" t="s">
        <v>1</v>
      </c>
      <c r="B6" s="42" t="s">
        <v>37</v>
      </c>
      <c r="C6" s="43">
        <f>C15+C22</f>
        <v>57550000</v>
      </c>
      <c r="D6" s="44">
        <f>D15+D22+D27</f>
        <v>477010000</v>
      </c>
      <c r="E6" s="45">
        <f>E15+E22+E27</f>
        <v>94879544</v>
      </c>
      <c r="F6" s="44">
        <f>F15+F22+F27</f>
        <v>93000488.930000007</v>
      </c>
    </row>
    <row r="7" spans="1:6" outlineLevel="1" x14ac:dyDescent="0.3">
      <c r="A7" s="12" t="s">
        <v>2</v>
      </c>
      <c r="B7" s="13" t="s">
        <v>3</v>
      </c>
      <c r="C7" s="3">
        <f t="shared" ref="C7" si="0">C16+C23</f>
        <v>57530000</v>
      </c>
      <c r="D7" s="8">
        <f t="shared" ref="D7:E7" si="1">D16+D23+D28</f>
        <v>476990000</v>
      </c>
      <c r="E7" s="4">
        <f t="shared" si="1"/>
        <v>94568674</v>
      </c>
      <c r="F7" s="47">
        <f t="shared" ref="F7" si="2">F16+F23+F28</f>
        <v>92690688.930000007</v>
      </c>
    </row>
    <row r="8" spans="1:6" outlineLevel="1" x14ac:dyDescent="0.3">
      <c r="A8" s="12" t="s">
        <v>4</v>
      </c>
      <c r="B8" s="13" t="s">
        <v>5</v>
      </c>
      <c r="C8" s="3">
        <f>C17</f>
        <v>1700000</v>
      </c>
      <c r="D8" s="8">
        <f>D17</f>
        <v>1610000</v>
      </c>
      <c r="E8" s="4">
        <f>E17</f>
        <v>1606380</v>
      </c>
      <c r="F8" s="47">
        <f>F17</f>
        <v>1596949.09</v>
      </c>
    </row>
    <row r="9" spans="1:6" outlineLevel="1" x14ac:dyDescent="0.3">
      <c r="A9" s="12" t="s">
        <v>6</v>
      </c>
      <c r="B9" s="13" t="s">
        <v>7</v>
      </c>
      <c r="C9" s="3">
        <f>C18+C24</f>
        <v>4775000</v>
      </c>
      <c r="D9" s="8">
        <f>D18+D24+D29</f>
        <v>4325000</v>
      </c>
      <c r="E9" s="4">
        <f>E18+E24+E29</f>
        <v>6741078</v>
      </c>
      <c r="F9" s="47">
        <f>F18+F24+F29</f>
        <v>6240603.5300000003</v>
      </c>
    </row>
    <row r="10" spans="1:6" outlineLevel="1" x14ac:dyDescent="0.3">
      <c r="A10" s="12" t="s">
        <v>8</v>
      </c>
      <c r="B10" s="13" t="s">
        <v>9</v>
      </c>
      <c r="C10" s="3">
        <f>C25</f>
        <v>51025000</v>
      </c>
      <c r="D10" s="8">
        <f>D25+D30</f>
        <v>125025000</v>
      </c>
      <c r="E10" s="4">
        <f>E25+E30</f>
        <v>86182896</v>
      </c>
      <c r="F10" s="47">
        <f>F25+F30</f>
        <v>84823016.75999999</v>
      </c>
    </row>
    <row r="11" spans="1:6" outlineLevel="1" x14ac:dyDescent="0.3">
      <c r="A11" s="26">
        <v>2.6</v>
      </c>
      <c r="B11" s="27" t="s">
        <v>31</v>
      </c>
      <c r="C11" s="28">
        <v>0</v>
      </c>
      <c r="D11" s="29">
        <f>D31</f>
        <v>346000000</v>
      </c>
      <c r="E11" s="30">
        <f>E31</f>
        <v>0</v>
      </c>
      <c r="F11" s="29">
        <f>F31</f>
        <v>0</v>
      </c>
    </row>
    <row r="12" spans="1:6" outlineLevel="1" x14ac:dyDescent="0.3">
      <c r="A12" s="12" t="s">
        <v>10</v>
      </c>
      <c r="B12" s="13" t="s">
        <v>11</v>
      </c>
      <c r="C12" s="3">
        <f t="shared" ref="C12:D13" si="3">C19</f>
        <v>20000</v>
      </c>
      <c r="D12" s="8">
        <f>D19</f>
        <v>20000</v>
      </c>
      <c r="E12" s="4">
        <f>E19</f>
        <v>28320</v>
      </c>
      <c r="F12" s="47">
        <f>F19</f>
        <v>28204.83</v>
      </c>
    </row>
    <row r="13" spans="1:6" outlineLevel="1" x14ac:dyDescent="0.3">
      <c r="A13" s="12" t="s">
        <v>12</v>
      </c>
      <c r="B13" s="13" t="s">
        <v>13</v>
      </c>
      <c r="C13" s="3">
        <f t="shared" si="3"/>
        <v>10000</v>
      </c>
      <c r="D13" s="8">
        <f t="shared" si="3"/>
        <v>10000</v>
      </c>
      <c r="E13" s="4">
        <f t="shared" ref="E13:F13" si="4">E20</f>
        <v>10000</v>
      </c>
      <c r="F13" s="47">
        <f t="shared" si="4"/>
        <v>1914.72</v>
      </c>
    </row>
    <row r="14" spans="1:6" outlineLevel="1" x14ac:dyDescent="0.3">
      <c r="A14" s="12" t="s">
        <v>14</v>
      </c>
      <c r="B14" s="13" t="s">
        <v>15</v>
      </c>
      <c r="C14" s="3">
        <f>C21</f>
        <v>20000</v>
      </c>
      <c r="D14" s="8">
        <f>D21+D26</f>
        <v>20000</v>
      </c>
      <c r="E14" s="4">
        <f>E21+E26</f>
        <v>310870</v>
      </c>
      <c r="F14" s="47">
        <f>F21+F26</f>
        <v>309800</v>
      </c>
    </row>
    <row r="15" spans="1:6" s="5" customFormat="1" ht="24" x14ac:dyDescent="0.3">
      <c r="A15" s="31" t="s">
        <v>16</v>
      </c>
      <c r="B15" s="32" t="s">
        <v>36</v>
      </c>
      <c r="C15" s="33">
        <f>C16+C21</f>
        <v>3550000</v>
      </c>
      <c r="D15" s="34">
        <f>D16+D21</f>
        <v>3010000</v>
      </c>
      <c r="E15" s="35">
        <f>E16+E21</f>
        <v>3010000</v>
      </c>
      <c r="F15" s="34">
        <f>F16+F21</f>
        <v>2886177.5800000005</v>
      </c>
    </row>
    <row r="16" spans="1:6" outlineLevel="1" x14ac:dyDescent="0.3">
      <c r="A16" s="12" t="s">
        <v>2</v>
      </c>
      <c r="B16" s="13" t="s">
        <v>3</v>
      </c>
      <c r="C16" s="3">
        <f t="shared" ref="C16:D16" si="5">C17+C18+C19+C20</f>
        <v>3530000</v>
      </c>
      <c r="D16" s="8">
        <f t="shared" si="5"/>
        <v>2990000</v>
      </c>
      <c r="E16" s="3">
        <f>E17+E18+E19+E20</f>
        <v>2990000</v>
      </c>
      <c r="F16" s="47">
        <f>F17+F18+F19+F20</f>
        <v>2867047.5800000005</v>
      </c>
    </row>
    <row r="17" spans="1:6" outlineLevel="1" x14ac:dyDescent="0.3">
      <c r="A17" s="12" t="s">
        <v>4</v>
      </c>
      <c r="B17" s="13" t="s">
        <v>5</v>
      </c>
      <c r="C17" s="3">
        <f>1610000+90000</f>
        <v>1700000</v>
      </c>
      <c r="D17" s="8">
        <v>1610000</v>
      </c>
      <c r="E17" s="4">
        <v>1606380</v>
      </c>
      <c r="F17" s="46">
        <v>1596949.09</v>
      </c>
    </row>
    <row r="18" spans="1:6" outlineLevel="1" x14ac:dyDescent="0.3">
      <c r="A18" s="12" t="s">
        <v>6</v>
      </c>
      <c r="B18" s="13" t="s">
        <v>7</v>
      </c>
      <c r="C18" s="3">
        <f>1350000+450000</f>
        <v>1800000</v>
      </c>
      <c r="D18" s="8">
        <v>1350000</v>
      </c>
      <c r="E18" s="4">
        <v>1345300</v>
      </c>
      <c r="F18" s="46">
        <v>1239978.94</v>
      </c>
    </row>
    <row r="19" spans="1:6" outlineLevel="1" x14ac:dyDescent="0.3">
      <c r="A19" s="12" t="s">
        <v>10</v>
      </c>
      <c r="B19" s="13" t="s">
        <v>11</v>
      </c>
      <c r="C19" s="3">
        <v>20000</v>
      </c>
      <c r="D19" s="8">
        <v>20000</v>
      </c>
      <c r="E19" s="4">
        <v>28320</v>
      </c>
      <c r="F19" s="46">
        <v>28204.83</v>
      </c>
    </row>
    <row r="20" spans="1:6" outlineLevel="1" x14ac:dyDescent="0.3">
      <c r="A20" s="12" t="s">
        <v>12</v>
      </c>
      <c r="B20" s="13" t="s">
        <v>13</v>
      </c>
      <c r="C20" s="3">
        <v>10000</v>
      </c>
      <c r="D20" s="8">
        <v>10000</v>
      </c>
      <c r="E20" s="4">
        <v>10000</v>
      </c>
      <c r="F20" s="46">
        <v>1914.72</v>
      </c>
    </row>
    <row r="21" spans="1:6" outlineLevel="1" x14ac:dyDescent="0.3">
      <c r="A21" s="12" t="s">
        <v>14</v>
      </c>
      <c r="B21" s="13" t="s">
        <v>15</v>
      </c>
      <c r="C21" s="3">
        <v>20000</v>
      </c>
      <c r="D21" s="8">
        <v>20000</v>
      </c>
      <c r="E21" s="4">
        <v>20000</v>
      </c>
      <c r="F21" s="46">
        <v>19130</v>
      </c>
    </row>
    <row r="22" spans="1:6" ht="24" customHeight="1" x14ac:dyDescent="0.3">
      <c r="A22" s="31" t="s">
        <v>17</v>
      </c>
      <c r="B22" s="32" t="s">
        <v>35</v>
      </c>
      <c r="C22" s="33">
        <f>C23</f>
        <v>54000000</v>
      </c>
      <c r="D22" s="34">
        <f>D23+D26</f>
        <v>34000000</v>
      </c>
      <c r="E22" s="35">
        <f>E23+E26</f>
        <v>35850000</v>
      </c>
      <c r="F22" s="34">
        <f>F23+F26</f>
        <v>35390051.539999999</v>
      </c>
    </row>
    <row r="23" spans="1:6" outlineLevel="1" x14ac:dyDescent="0.3">
      <c r="A23" s="12" t="s">
        <v>2</v>
      </c>
      <c r="B23" s="13" t="s">
        <v>3</v>
      </c>
      <c r="C23" s="3">
        <f t="shared" ref="C23:E23" si="6">C24+C25</f>
        <v>54000000</v>
      </c>
      <c r="D23" s="8">
        <f t="shared" si="6"/>
        <v>34000000</v>
      </c>
      <c r="E23" s="3">
        <f t="shared" si="6"/>
        <v>35559130</v>
      </c>
      <c r="F23" s="47">
        <f>F24+F25</f>
        <v>35099381.539999999</v>
      </c>
    </row>
    <row r="24" spans="1:6" outlineLevel="1" x14ac:dyDescent="0.3">
      <c r="A24" s="12" t="s">
        <v>6</v>
      </c>
      <c r="B24" s="13" t="s">
        <v>7</v>
      </c>
      <c r="C24" s="6">
        <v>2975000</v>
      </c>
      <c r="D24" s="8">
        <v>2975000</v>
      </c>
      <c r="E24" s="4">
        <v>2861300</v>
      </c>
      <c r="F24" s="47">
        <v>2466147.1800000002</v>
      </c>
    </row>
    <row r="25" spans="1:6" outlineLevel="1" x14ac:dyDescent="0.3">
      <c r="A25" s="12" t="s">
        <v>8</v>
      </c>
      <c r="B25" s="13" t="s">
        <v>9</v>
      </c>
      <c r="C25" s="6">
        <v>51025000</v>
      </c>
      <c r="D25" s="8">
        <v>31025000</v>
      </c>
      <c r="E25" s="4">
        <v>32697830</v>
      </c>
      <c r="F25" s="47">
        <v>32633234.359999999</v>
      </c>
    </row>
    <row r="26" spans="1:6" outlineLevel="1" x14ac:dyDescent="0.3">
      <c r="A26" s="12" t="s">
        <v>14</v>
      </c>
      <c r="B26" s="13" t="s">
        <v>15</v>
      </c>
      <c r="C26" s="3">
        <v>0</v>
      </c>
      <c r="D26" s="8"/>
      <c r="E26" s="4">
        <v>290870</v>
      </c>
      <c r="F26" s="47">
        <v>290670</v>
      </c>
    </row>
    <row r="27" spans="1:6" ht="61.8" customHeight="1" outlineLevel="1" x14ac:dyDescent="0.3">
      <c r="A27" s="36" t="s">
        <v>28</v>
      </c>
      <c r="B27" s="37" t="s">
        <v>34</v>
      </c>
      <c r="C27" s="34"/>
      <c r="D27" s="34">
        <f>D28</f>
        <v>440000000</v>
      </c>
      <c r="E27" s="35">
        <f>E28</f>
        <v>56019544</v>
      </c>
      <c r="F27" s="34">
        <f>F28</f>
        <v>54724259.810000002</v>
      </c>
    </row>
    <row r="28" spans="1:6" outlineLevel="1" x14ac:dyDescent="0.3">
      <c r="A28" s="14" t="s">
        <v>2</v>
      </c>
      <c r="B28" s="15" t="s">
        <v>3</v>
      </c>
      <c r="C28" s="3"/>
      <c r="D28" s="8">
        <f>D33+D39+D49+D36</f>
        <v>440000000</v>
      </c>
      <c r="E28" s="9">
        <f>E33+E39+E49+E36</f>
        <v>56019544</v>
      </c>
      <c r="F28" s="8">
        <f>F33+F39+F49</f>
        <v>54724259.810000002</v>
      </c>
    </row>
    <row r="29" spans="1:6" outlineLevel="1" x14ac:dyDescent="0.3">
      <c r="A29" s="14" t="s">
        <v>6</v>
      </c>
      <c r="B29" s="15" t="s">
        <v>7</v>
      </c>
      <c r="C29" s="3"/>
      <c r="D29" s="8">
        <f>D50</f>
        <v>0</v>
      </c>
      <c r="E29" s="9">
        <f>E50</f>
        <v>2534478</v>
      </c>
      <c r="F29" s="8">
        <f>F50</f>
        <v>2534477.41</v>
      </c>
    </row>
    <row r="30" spans="1:6" outlineLevel="1" x14ac:dyDescent="0.3">
      <c r="A30" s="14" t="s">
        <v>8</v>
      </c>
      <c r="B30" s="15" t="s">
        <v>9</v>
      </c>
      <c r="C30" s="3"/>
      <c r="D30" s="8">
        <f>D34+D51+D40</f>
        <v>94000000</v>
      </c>
      <c r="E30" s="9">
        <f>E34+E40+E51</f>
        <v>53485066</v>
      </c>
      <c r="F30" s="8">
        <f>F34+F40+F51</f>
        <v>52189782.399999999</v>
      </c>
    </row>
    <row r="31" spans="1:6" outlineLevel="1" x14ac:dyDescent="0.3">
      <c r="A31" s="14">
        <v>2.6</v>
      </c>
      <c r="B31" s="15" t="s">
        <v>31</v>
      </c>
      <c r="C31" s="3"/>
      <c r="D31" s="8">
        <f>D37+D41</f>
        <v>346000000</v>
      </c>
      <c r="E31" s="9">
        <f>E37+E41</f>
        <v>0</v>
      </c>
      <c r="F31" s="8">
        <f>F37+F41</f>
        <v>0</v>
      </c>
    </row>
    <row r="32" spans="1:6" ht="57.75" customHeight="1" x14ac:dyDescent="0.3">
      <c r="A32" s="31" t="s">
        <v>20</v>
      </c>
      <c r="B32" s="32" t="s">
        <v>21</v>
      </c>
      <c r="C32" s="33"/>
      <c r="D32" s="33">
        <f>D33</f>
        <v>70000000</v>
      </c>
      <c r="E32" s="35">
        <f>E33</f>
        <v>51614807</v>
      </c>
      <c r="F32" s="34">
        <f>F33</f>
        <v>51249586</v>
      </c>
    </row>
    <row r="33" spans="1:7" outlineLevel="1" x14ac:dyDescent="0.3">
      <c r="A33" s="16" t="s">
        <v>2</v>
      </c>
      <c r="B33" s="17" t="s">
        <v>3</v>
      </c>
      <c r="C33" s="6"/>
      <c r="D33" s="6">
        <f t="shared" ref="D33:F33" si="7">D34</f>
        <v>70000000</v>
      </c>
      <c r="E33" s="6">
        <f t="shared" si="7"/>
        <v>51614807</v>
      </c>
      <c r="F33" s="39">
        <f t="shared" si="7"/>
        <v>51249586</v>
      </c>
    </row>
    <row r="34" spans="1:7" outlineLevel="1" x14ac:dyDescent="0.3">
      <c r="A34" s="16" t="s">
        <v>8</v>
      </c>
      <c r="B34" s="17" t="s">
        <v>9</v>
      </c>
      <c r="C34" s="6"/>
      <c r="D34" s="6">
        <v>70000000</v>
      </c>
      <c r="E34" s="6">
        <v>51614807</v>
      </c>
      <c r="F34" s="39">
        <v>51249586</v>
      </c>
    </row>
    <row r="35" spans="1:7" s="7" customFormat="1" ht="24" hidden="1" x14ac:dyDescent="0.3">
      <c r="A35" s="18" t="s">
        <v>22</v>
      </c>
      <c r="B35" s="19" t="s">
        <v>32</v>
      </c>
      <c r="C35" s="20"/>
      <c r="D35" s="21">
        <f>D36</f>
        <v>330000000</v>
      </c>
      <c r="E35" s="21">
        <f>E36</f>
        <v>0</v>
      </c>
      <c r="F35" s="21">
        <f>F36</f>
        <v>0</v>
      </c>
    </row>
    <row r="36" spans="1:7" s="7" customFormat="1" hidden="1" outlineLevel="1" x14ac:dyDescent="0.3">
      <c r="A36" s="22" t="s">
        <v>2</v>
      </c>
      <c r="B36" s="23" t="s">
        <v>3</v>
      </c>
      <c r="C36" s="24"/>
      <c r="D36" s="25">
        <f>D37</f>
        <v>330000000</v>
      </c>
      <c r="E36" s="25">
        <f>E37</f>
        <v>0</v>
      </c>
      <c r="F36" s="25">
        <v>0</v>
      </c>
    </row>
    <row r="37" spans="1:7" s="7" customFormat="1" hidden="1" outlineLevel="1" x14ac:dyDescent="0.3">
      <c r="A37" s="22">
        <v>2.6</v>
      </c>
      <c r="B37" s="23" t="s">
        <v>31</v>
      </c>
      <c r="C37" s="24"/>
      <c r="D37" s="25">
        <v>330000000</v>
      </c>
      <c r="E37" s="25"/>
      <c r="F37" s="25">
        <v>0</v>
      </c>
      <c r="G37" s="10"/>
    </row>
    <row r="38" spans="1:7" s="7" customFormat="1" ht="24" outlineLevel="1" x14ac:dyDescent="0.3">
      <c r="A38" s="55" t="s">
        <v>27</v>
      </c>
      <c r="B38" s="56" t="s">
        <v>23</v>
      </c>
      <c r="C38" s="57"/>
      <c r="D38" s="58">
        <f>D39</f>
        <v>20000000</v>
      </c>
      <c r="E38" s="58">
        <f t="shared" ref="E38:F38" si="8">E39</f>
        <v>1870259</v>
      </c>
      <c r="F38" s="59">
        <f t="shared" si="8"/>
        <v>940196.4</v>
      </c>
    </row>
    <row r="39" spans="1:7" s="7" customFormat="1" outlineLevel="1" x14ac:dyDescent="0.3">
      <c r="A39" s="50" t="s">
        <v>2</v>
      </c>
      <c r="B39" s="51" t="s">
        <v>3</v>
      </c>
      <c r="C39" s="52"/>
      <c r="D39" s="53">
        <f t="shared" ref="D39" si="9">D40+D41</f>
        <v>20000000</v>
      </c>
      <c r="E39" s="53">
        <f t="shared" ref="E39:F39" si="10">E40+E41</f>
        <v>1870259</v>
      </c>
      <c r="F39" s="54">
        <f t="shared" si="10"/>
        <v>940196.4</v>
      </c>
      <c r="G39" s="11"/>
    </row>
    <row r="40" spans="1:7" s="7" customFormat="1" outlineLevel="1" x14ac:dyDescent="0.3">
      <c r="A40" s="50" t="s">
        <v>8</v>
      </c>
      <c r="B40" s="51" t="s">
        <v>9</v>
      </c>
      <c r="C40" s="52"/>
      <c r="D40" s="53">
        <f>D47</f>
        <v>4000000</v>
      </c>
      <c r="E40" s="53">
        <f>E47</f>
        <v>1870259</v>
      </c>
      <c r="F40" s="54">
        <f>F47</f>
        <v>940196.4</v>
      </c>
    </row>
    <row r="41" spans="1:7" s="7" customFormat="1" outlineLevel="1" x14ac:dyDescent="0.3">
      <c r="A41" s="50">
        <v>2.6</v>
      </c>
      <c r="B41" s="51" t="s">
        <v>31</v>
      </c>
      <c r="C41" s="52"/>
      <c r="D41" s="53">
        <f>D44</f>
        <v>16000000</v>
      </c>
      <c r="E41" s="53">
        <f>E44</f>
        <v>0</v>
      </c>
      <c r="F41" s="53">
        <f>F44</f>
        <v>0</v>
      </c>
    </row>
    <row r="42" spans="1:7" s="7" customFormat="1" ht="24" hidden="1" outlineLevel="1" x14ac:dyDescent="0.3">
      <c r="A42" s="18" t="s">
        <v>30</v>
      </c>
      <c r="B42" s="19" t="s">
        <v>33</v>
      </c>
      <c r="C42" s="24"/>
      <c r="D42" s="21">
        <f>D43</f>
        <v>16000000</v>
      </c>
      <c r="E42" s="21">
        <f t="shared" ref="E42:F43" si="11">E43</f>
        <v>0</v>
      </c>
      <c r="F42" s="21">
        <f t="shared" si="11"/>
        <v>0</v>
      </c>
    </row>
    <row r="43" spans="1:7" s="7" customFormat="1" hidden="1" outlineLevel="1" x14ac:dyDescent="0.3">
      <c r="A43" s="22" t="s">
        <v>2</v>
      </c>
      <c r="B43" s="23" t="s">
        <v>3</v>
      </c>
      <c r="C43" s="24"/>
      <c r="D43" s="25">
        <f>D44</f>
        <v>16000000</v>
      </c>
      <c r="E43" s="25">
        <f t="shared" si="11"/>
        <v>0</v>
      </c>
      <c r="F43" s="25">
        <f t="shared" si="11"/>
        <v>0</v>
      </c>
    </row>
    <row r="44" spans="1:7" s="7" customFormat="1" hidden="1" outlineLevel="1" x14ac:dyDescent="0.3">
      <c r="A44" s="22">
        <v>2.6</v>
      </c>
      <c r="B44" s="23" t="s">
        <v>31</v>
      </c>
      <c r="C44" s="24"/>
      <c r="D44" s="25">
        <v>16000000</v>
      </c>
      <c r="E44" s="25"/>
      <c r="F44" s="25"/>
    </row>
    <row r="45" spans="1:7" ht="31.8" customHeight="1" x14ac:dyDescent="0.3">
      <c r="A45" s="31" t="s">
        <v>26</v>
      </c>
      <c r="B45" s="32" t="s">
        <v>23</v>
      </c>
      <c r="C45" s="33"/>
      <c r="D45" s="38">
        <f>D46</f>
        <v>4000000</v>
      </c>
      <c r="E45" s="35">
        <f t="shared" ref="E45:F46" si="12">E46</f>
        <v>1870259</v>
      </c>
      <c r="F45" s="48">
        <f t="shared" si="12"/>
        <v>940196.4</v>
      </c>
    </row>
    <row r="46" spans="1:7" outlineLevel="1" x14ac:dyDescent="0.3">
      <c r="A46" s="16" t="s">
        <v>2</v>
      </c>
      <c r="B46" s="17" t="s">
        <v>3</v>
      </c>
      <c r="C46" s="6"/>
      <c r="D46" s="6">
        <f t="shared" ref="D46" si="13">D47</f>
        <v>4000000</v>
      </c>
      <c r="E46" s="6">
        <f t="shared" si="12"/>
        <v>1870259</v>
      </c>
      <c r="F46" s="49">
        <f t="shared" si="12"/>
        <v>940196.4</v>
      </c>
    </row>
    <row r="47" spans="1:7" outlineLevel="1" x14ac:dyDescent="0.3">
      <c r="A47" s="16" t="s">
        <v>8</v>
      </c>
      <c r="B47" s="17" t="s">
        <v>9</v>
      </c>
      <c r="C47" s="6"/>
      <c r="D47" s="6">
        <v>4000000</v>
      </c>
      <c r="E47" s="6">
        <v>1870259</v>
      </c>
      <c r="F47" s="49">
        <v>940196.4</v>
      </c>
    </row>
    <row r="48" spans="1:7" ht="37.799999999999997" customHeight="1" x14ac:dyDescent="0.3">
      <c r="A48" s="31" t="s">
        <v>24</v>
      </c>
      <c r="B48" s="32" t="s">
        <v>25</v>
      </c>
      <c r="C48" s="33"/>
      <c r="D48" s="33">
        <f>D49</f>
        <v>20000000</v>
      </c>
      <c r="E48" s="35">
        <f t="shared" ref="E48" si="14">E49</f>
        <v>2534478</v>
      </c>
      <c r="F48" s="48">
        <f>F49</f>
        <v>2534477.41</v>
      </c>
    </row>
    <row r="49" spans="1:6" outlineLevel="1" x14ac:dyDescent="0.3">
      <c r="A49" s="16" t="s">
        <v>2</v>
      </c>
      <c r="B49" s="17" t="s">
        <v>3</v>
      </c>
      <c r="C49" s="6"/>
      <c r="D49" s="6">
        <f t="shared" ref="D49" si="15">D50+D51</f>
        <v>20000000</v>
      </c>
      <c r="E49" s="6">
        <f t="shared" ref="E49" si="16">E50+E51</f>
        <v>2534478</v>
      </c>
      <c r="F49" s="49">
        <f>F50</f>
        <v>2534477.41</v>
      </c>
    </row>
    <row r="50" spans="1:6" outlineLevel="1" x14ac:dyDescent="0.3">
      <c r="A50" s="12" t="s">
        <v>6</v>
      </c>
      <c r="B50" s="13" t="s">
        <v>7</v>
      </c>
      <c r="C50" s="6"/>
      <c r="D50" s="6"/>
      <c r="E50" s="6">
        <v>2534478</v>
      </c>
      <c r="F50" s="49">
        <v>2534477.41</v>
      </c>
    </row>
    <row r="51" spans="1:6" outlineLevel="1" x14ac:dyDescent="0.3">
      <c r="A51" s="16" t="s">
        <v>8</v>
      </c>
      <c r="B51" s="17" t="s">
        <v>9</v>
      </c>
      <c r="C51" s="6"/>
      <c r="D51" s="6">
        <v>20000000</v>
      </c>
      <c r="E51" s="6"/>
      <c r="F51" s="40"/>
    </row>
  </sheetData>
  <dataConsolidate/>
  <mergeCells count="6">
    <mergeCell ref="F3:F5"/>
    <mergeCell ref="A3:B5"/>
    <mergeCell ref="C3:C5"/>
    <mergeCell ref="E3:E5"/>
    <mergeCell ref="D3:D5"/>
    <mergeCell ref="A1:F2"/>
  </mergeCells>
  <pageMargins left="0.26" right="0.17" top="0.17" bottom="0.2" header="0.2" footer="0.1"/>
  <pageSetup paperSize="9" fitToHeight="0" orientation="landscape" r:id="rId1"/>
  <headerFooter alignWithMargins="0">
    <oddFooter>&amp;R&amp;"Sylfaen,Regular"&amp;9გვერდი  &amp;P - &amp;N  დან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წელი</vt:lpstr>
      <vt:lpstr>'2020 წელი'!Print_Area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Nugzar Udzilauri</dc:creator>
  <cp:lastModifiedBy>zurab</cp:lastModifiedBy>
  <cp:lastPrinted>2019-08-19T08:34:34Z</cp:lastPrinted>
  <dcterms:created xsi:type="dcterms:W3CDTF">2019-05-03T08:49:06Z</dcterms:created>
  <dcterms:modified xsi:type="dcterms:W3CDTF">2021-06-10T10:10:31Z</dcterms:modified>
</cp:coreProperties>
</file>